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4055" windowHeight="7410" firstSheet="1" activeTab="3"/>
  </bookViews>
  <sheets>
    <sheet name="Creditos" sheetId="1" r:id="rId1"/>
    <sheet name="informativa" sheetId="2" r:id="rId2"/>
    <sheet name="Femenina" sheetId="3" r:id="rId3"/>
    <sheet name="masculino" sheetId="4" r:id="rId4"/>
    <sheet name="CETORAP 1" sheetId="5" r:id="rId5"/>
    <sheet name="CETORAP 2" sheetId="6" r:id="rId6"/>
    <sheet name="Ketocal" sheetId="7" r:id="rId7"/>
  </sheets>
  <definedNames>
    <definedName name="OLE_LINK1" localSheetId="1">'informativa'!$B$8</definedName>
  </definedNames>
  <calcPr fullCalcOnLoad="1"/>
</workbook>
</file>

<file path=xl/sharedStrings.xml><?xml version="1.0" encoding="utf-8"?>
<sst xmlns="http://schemas.openxmlformats.org/spreadsheetml/2006/main" count="746" uniqueCount="226">
  <si>
    <t>años</t>
  </si>
  <si>
    <t>"1-2"</t>
  </si>
  <si>
    <t>"2-3"</t>
  </si>
  <si>
    <t>"3-4"</t>
  </si>
  <si>
    <t>"4-5"</t>
  </si>
  <si>
    <t>"5-6"</t>
  </si>
  <si>
    <t>"6-7"</t>
  </si>
  <si>
    <t>"7-8"</t>
  </si>
  <si>
    <t>"8-9"</t>
  </si>
  <si>
    <t>"9-10"</t>
  </si>
  <si>
    <t>"10-11"</t>
  </si>
  <si>
    <t>"11-12"</t>
  </si>
  <si>
    <t>"12-13"</t>
  </si>
  <si>
    <t>"13-14"</t>
  </si>
  <si>
    <t>"14-15"</t>
  </si>
  <si>
    <t>DIA</t>
  </si>
  <si>
    <t>Peso Ideal</t>
  </si>
  <si>
    <t>1er</t>
  </si>
  <si>
    <t>2do</t>
  </si>
  <si>
    <t>4to</t>
  </si>
  <si>
    <t>3ero</t>
  </si>
  <si>
    <t>kcal/uds</t>
  </si>
  <si>
    <t>GRASA (g)</t>
  </si>
  <si>
    <t>E total/dia</t>
  </si>
  <si>
    <t>P (g)</t>
  </si>
  <si>
    <t>uds/dia</t>
  </si>
  <si>
    <t>P + HC (g)</t>
  </si>
  <si>
    <t>Kcal/kg</t>
  </si>
  <si>
    <t>g de prot/kg</t>
  </si>
  <si>
    <t>valor AC</t>
  </si>
  <si>
    <t>valor C</t>
  </si>
  <si>
    <t>HC (g)</t>
  </si>
  <si>
    <t>"3-5"</t>
  </si>
  <si>
    <t>"6-10"</t>
  </si>
  <si>
    <t>"11-15"</t>
  </si>
  <si>
    <t>3er</t>
  </si>
  <si>
    <t xml:space="preserve"> </t>
  </si>
  <si>
    <r>
      <t>Método Rápido para el cálculo de Energ</t>
    </r>
    <r>
      <rPr>
        <b/>
        <sz val="16"/>
        <rFont val="Arial"/>
        <family val="0"/>
      </rPr>
      <t>í</t>
    </r>
    <r>
      <rPr>
        <b/>
        <sz val="16"/>
        <rFont val="Arial"/>
        <family val="2"/>
      </rPr>
      <t xml:space="preserve">a </t>
    </r>
  </si>
  <si>
    <t>Edad (años)</t>
  </si>
  <si>
    <t>Grasa (g)</t>
  </si>
  <si>
    <t xml:space="preserve"> E total (kcal)/dia</t>
  </si>
  <si>
    <r>
      <t>Prote</t>
    </r>
    <r>
      <rPr>
        <b/>
        <sz val="10"/>
        <rFont val="Arial"/>
        <family val="0"/>
      </rPr>
      <t>í</t>
    </r>
    <r>
      <rPr>
        <b/>
        <sz val="10"/>
        <rFont val="Arial"/>
        <family val="2"/>
      </rPr>
      <t>na (g)</t>
    </r>
  </si>
  <si>
    <t>1er dia</t>
  </si>
  <si>
    <t>2do dia</t>
  </si>
  <si>
    <t>3er dia</t>
  </si>
  <si>
    <t>4to dia</t>
  </si>
  <si>
    <t>5to</t>
  </si>
  <si>
    <t>6to</t>
  </si>
  <si>
    <t>CETORAP 1</t>
  </si>
  <si>
    <t>INSTRUCCIONES</t>
  </si>
  <si>
    <t>No escriba en las columnas amarillas y rosadas</t>
  </si>
  <si>
    <t>Patrón para:</t>
  </si>
  <si>
    <t>Datos referidos al valor nutritivo de las porciones de referencia de cada grupo</t>
  </si>
  <si>
    <t>ALIMENTOS</t>
  </si>
  <si>
    <t xml:space="preserve">Porciones </t>
  </si>
  <si>
    <t>Energía (Kcal)</t>
  </si>
  <si>
    <t>Grasas              (g)</t>
  </si>
  <si>
    <t>Carbohidratos (g)</t>
  </si>
  <si>
    <t>Grasas</t>
  </si>
  <si>
    <t>CHO</t>
  </si>
  <si>
    <t xml:space="preserve">Carnes </t>
  </si>
  <si>
    <t xml:space="preserve"> aves</t>
  </si>
  <si>
    <t>Total de Carnes</t>
  </si>
  <si>
    <t>Lácteos</t>
  </si>
  <si>
    <t>Yogourt</t>
  </si>
  <si>
    <t>queso amarillo</t>
  </si>
  <si>
    <t>queso blanco</t>
  </si>
  <si>
    <t>helado con crema</t>
  </si>
  <si>
    <t>Total de lácteos</t>
  </si>
  <si>
    <t>vegetales A</t>
  </si>
  <si>
    <t>Tomate maduro</t>
  </si>
  <si>
    <t>Colilor</t>
  </si>
  <si>
    <t>Aguacate</t>
  </si>
  <si>
    <t>Habichuela</t>
  </si>
  <si>
    <t>vegetales B</t>
  </si>
  <si>
    <t>Rábano</t>
  </si>
  <si>
    <t>Quimbombó</t>
  </si>
  <si>
    <t>Calabaza</t>
  </si>
  <si>
    <t>Remolacha</t>
  </si>
  <si>
    <t>Tomate verde</t>
  </si>
  <si>
    <t>Chayote</t>
  </si>
  <si>
    <t>Berenjena</t>
  </si>
  <si>
    <t>Puré de tomate</t>
  </si>
  <si>
    <t>Col hervida</t>
  </si>
  <si>
    <t>Berro</t>
  </si>
  <si>
    <t>Zanahoria hervida</t>
  </si>
  <si>
    <t>Col cruda</t>
  </si>
  <si>
    <t>Pepino con cáscara</t>
  </si>
  <si>
    <t>Zanahoria cruda</t>
  </si>
  <si>
    <t>Acelga</t>
  </si>
  <si>
    <t>Lechuga</t>
  </si>
  <si>
    <t>Total de Vegetales</t>
  </si>
  <si>
    <t>Frutas A</t>
  </si>
  <si>
    <t>Naranja</t>
  </si>
  <si>
    <t>Tamarindo</t>
  </si>
  <si>
    <t>Mandarina</t>
  </si>
  <si>
    <t>Mamey colorado</t>
  </si>
  <si>
    <t>Mango</t>
  </si>
  <si>
    <t>Piña</t>
  </si>
  <si>
    <t>Frutas B</t>
  </si>
  <si>
    <t>Guanábana</t>
  </si>
  <si>
    <t>Guayaba</t>
  </si>
  <si>
    <t>Anón</t>
  </si>
  <si>
    <t>Melón de agua</t>
  </si>
  <si>
    <t>Plátano</t>
  </si>
  <si>
    <t>Toronja</t>
  </si>
  <si>
    <t>Naranja (jugo)</t>
  </si>
  <si>
    <t>Mandarina (jugo)</t>
  </si>
  <si>
    <t>Frutabomba</t>
  </si>
  <si>
    <t>Níspero</t>
  </si>
  <si>
    <t>Manzana</t>
  </si>
  <si>
    <t>Ciruela</t>
  </si>
  <si>
    <t>Chirimoya</t>
  </si>
  <si>
    <t>Limón (jugo)</t>
  </si>
  <si>
    <t>Mamoncillo</t>
  </si>
  <si>
    <t>Jugo de toronja</t>
  </si>
  <si>
    <t>Total de Frutas</t>
  </si>
  <si>
    <t>Grasa animal</t>
  </si>
  <si>
    <t>Grasa vegetal</t>
  </si>
  <si>
    <t>Mantequilla con sal</t>
  </si>
  <si>
    <t>Margarina</t>
  </si>
  <si>
    <t xml:space="preserve">Mayonesa </t>
  </si>
  <si>
    <t>Total de grasas</t>
  </si>
  <si>
    <t>huevo</t>
  </si>
  <si>
    <t>Huevo</t>
  </si>
  <si>
    <t>ketocal</t>
  </si>
  <si>
    <t>Ketocal</t>
  </si>
  <si>
    <t>Total</t>
  </si>
  <si>
    <t>DPC (%)</t>
  </si>
  <si>
    <t>% Aporte animal</t>
  </si>
  <si>
    <t>% Aporte vegetal</t>
  </si>
  <si>
    <t>% Aporte del producto</t>
  </si>
  <si>
    <t>INSTRUCCIONES:</t>
  </si>
  <si>
    <t>Escriba las porciones solo en la columna azul</t>
  </si>
  <si>
    <t>No escriba en las columnas restantes</t>
  </si>
  <si>
    <t>Carnes</t>
  </si>
  <si>
    <r>
      <t>Prote</t>
    </r>
    <r>
      <rPr>
        <b/>
        <sz val="9"/>
        <rFont val="Arial"/>
        <family val="0"/>
      </rPr>
      <t>í</t>
    </r>
    <r>
      <rPr>
        <b/>
        <sz val="9"/>
        <rFont val="Arial"/>
        <family val="2"/>
      </rPr>
      <t>nas       (g)</t>
    </r>
  </si>
  <si>
    <r>
      <t xml:space="preserve">   </t>
    </r>
    <r>
      <rPr>
        <b/>
        <i/>
        <sz val="18"/>
        <rFont val="Arial"/>
        <family val="2"/>
      </rPr>
      <t xml:space="preserve"> Ketocal</t>
    </r>
  </si>
  <si>
    <t xml:space="preserve">                  MEDIDA DE POLVO</t>
  </si>
  <si>
    <t xml:space="preserve">añadir Agua </t>
  </si>
  <si>
    <t>Volumen final</t>
  </si>
  <si>
    <t>E</t>
  </si>
  <si>
    <t>Grasa</t>
  </si>
  <si>
    <t>sat</t>
  </si>
  <si>
    <t>monoinsat</t>
  </si>
  <si>
    <t>poliinsat</t>
  </si>
  <si>
    <t>ac. Grasos trans</t>
  </si>
  <si>
    <t>Porción</t>
  </si>
  <si>
    <t>Gramos</t>
  </si>
  <si>
    <t>ml</t>
  </si>
  <si>
    <t>(Kcal)</t>
  </si>
  <si>
    <t>(g)</t>
  </si>
  <si>
    <t>1 cdta. (5ml)</t>
  </si>
  <si>
    <t>2 cdta. (10 ml)</t>
  </si>
  <si>
    <t xml:space="preserve"> 3 cdta. (15 ml) = 1 Cda</t>
  </si>
  <si>
    <t>4 cdta. (20 ml)</t>
  </si>
  <si>
    <t>5 cdta. (25 ml)</t>
  </si>
  <si>
    <t>CETORAP 2</t>
  </si>
  <si>
    <r>
      <t xml:space="preserve"> v</t>
    </r>
    <r>
      <rPr>
        <b/>
        <sz val="9"/>
        <rFont val="Arial"/>
        <family val="0"/>
      </rPr>
      <t>í</t>
    </r>
    <r>
      <rPr>
        <b/>
        <sz val="9"/>
        <rFont val="Arial"/>
        <family val="2"/>
      </rPr>
      <t>sceras</t>
    </r>
  </si>
  <si>
    <r>
      <t>relaci</t>
    </r>
    <r>
      <rPr>
        <b/>
        <sz val="12"/>
        <rFont val="Arial"/>
        <family val="0"/>
      </rPr>
      <t>ó</t>
    </r>
    <r>
      <rPr>
        <b/>
        <sz val="12"/>
        <rFont val="Arial"/>
        <family val="2"/>
      </rPr>
      <t>n   n6:n3  =11:1</t>
    </r>
  </si>
  <si>
    <r>
      <t>relaci</t>
    </r>
    <r>
      <rPr>
        <b/>
        <sz val="10"/>
        <rFont val="Arial"/>
        <family val="0"/>
      </rPr>
      <t>ó</t>
    </r>
    <r>
      <rPr>
        <b/>
        <sz val="10"/>
        <rFont val="Arial"/>
        <family val="2"/>
      </rPr>
      <t>n Grasa:prot+carb =4:1</t>
    </r>
  </si>
  <si>
    <r>
      <t>Prote</t>
    </r>
    <r>
      <rPr>
        <b/>
        <sz val="10"/>
        <rFont val="Arial"/>
        <family val="0"/>
      </rPr>
      <t>í</t>
    </r>
    <r>
      <rPr>
        <b/>
        <sz val="10"/>
        <rFont val="Arial"/>
        <family val="2"/>
      </rPr>
      <t>na</t>
    </r>
  </si>
  <si>
    <r>
      <t>Az</t>
    </r>
    <r>
      <rPr>
        <b/>
        <sz val="10"/>
        <rFont val="Arial"/>
        <family val="0"/>
      </rPr>
      <t>ú</t>
    </r>
    <r>
      <rPr>
        <b/>
        <sz val="10"/>
        <rFont val="Arial"/>
        <family val="2"/>
      </rPr>
      <t>car simple</t>
    </r>
  </si>
  <si>
    <t>Peso (kg)</t>
  </si>
  <si>
    <r>
      <t>y macronutrientes para un r</t>
    </r>
    <r>
      <rPr>
        <b/>
        <sz val="16"/>
        <rFont val="Arial"/>
        <family val="0"/>
      </rPr>
      <t>é</t>
    </r>
    <r>
      <rPr>
        <b/>
        <sz val="16"/>
        <rFont val="Arial"/>
        <family val="2"/>
      </rPr>
      <t>gimen de  dieta cetogénica</t>
    </r>
  </si>
  <si>
    <t xml:space="preserve">Seleccione para cada día, el rango de edad en que se encuentra el paciente.  </t>
  </si>
  <si>
    <t>Leche entera</t>
  </si>
  <si>
    <t>Queso crema</t>
  </si>
  <si>
    <t xml:space="preserve"> vísceras</t>
  </si>
  <si>
    <t>Alimentos</t>
  </si>
  <si>
    <t xml:space="preserve"> carnes rojas</t>
  </si>
  <si>
    <t>carnes rojas</t>
  </si>
  <si>
    <t xml:space="preserve"> pescados </t>
  </si>
  <si>
    <t>unidad mediana</t>
  </si>
  <si>
    <t>1/2 taza</t>
  </si>
  <si>
    <t>1/4unidmed</t>
  </si>
  <si>
    <t>1 cucharada</t>
  </si>
  <si>
    <t>8 ruedas</t>
  </si>
  <si>
    <t>1/2 taza o 1 u mediana</t>
  </si>
  <si>
    <t>1 hoja</t>
  </si>
  <si>
    <t>1 unid med</t>
  </si>
  <si>
    <t>1/4unid mede</t>
  </si>
  <si>
    <r>
      <t>1</t>
    </r>
    <r>
      <rPr>
        <sz val="11"/>
        <rFont val="Arial"/>
        <family val="2"/>
      </rPr>
      <t xml:space="preserve"> rodajamed</t>
    </r>
  </si>
  <si>
    <t>1/2 taza de pulpa</t>
  </si>
  <si>
    <t>1 unid pequeña</t>
  </si>
  <si>
    <t>1 unid</t>
  </si>
  <si>
    <t>1/2 taza o 2 unid</t>
  </si>
  <si>
    <t>12 unidades med.</t>
  </si>
  <si>
    <t>1 taza</t>
  </si>
  <si>
    <t>1 ud</t>
  </si>
  <si>
    <t>240 g</t>
  </si>
  <si>
    <t>30 g</t>
  </si>
  <si>
    <t>30 g (3 cdas)</t>
  </si>
  <si>
    <t>1/2 pescado mediano</t>
  </si>
  <si>
    <t>1 muslo pequeño</t>
  </si>
  <si>
    <t xml:space="preserve">30 g </t>
  </si>
  <si>
    <t>I vaso</t>
  </si>
  <si>
    <t>2 cdas</t>
  </si>
  <si>
    <t>gramos</t>
  </si>
  <si>
    <t>madida casera</t>
  </si>
  <si>
    <t>14g</t>
  </si>
  <si>
    <t>50 g</t>
  </si>
  <si>
    <t>20 g</t>
  </si>
  <si>
    <t>1 dado de 1 pulg</t>
  </si>
  <si>
    <r>
      <t>PLANIFICACIÓN DE PATRONES DE DIETA CETOGÉNICA</t>
    </r>
    <r>
      <rPr>
        <b/>
        <sz val="9"/>
        <color indexed="10"/>
        <rFont val="Arial"/>
        <family val="0"/>
      </rPr>
      <t xml:space="preserve"> </t>
    </r>
  </si>
  <si>
    <r>
      <t>Prote</t>
    </r>
    <r>
      <rPr>
        <b/>
        <sz val="9"/>
        <rFont val="Arial"/>
        <family val="0"/>
      </rPr>
      <t>í</t>
    </r>
    <r>
      <rPr>
        <b/>
        <sz val="9"/>
        <rFont val="Arial"/>
        <family val="2"/>
      </rPr>
      <t>na + Carbohidratos=</t>
    </r>
  </si>
  <si>
    <r>
      <t>Relaci</t>
    </r>
    <r>
      <rPr>
        <b/>
        <sz val="9"/>
        <rFont val="Arial"/>
        <family val="0"/>
      </rPr>
      <t>ó</t>
    </r>
    <r>
      <rPr>
        <b/>
        <sz val="9"/>
        <rFont val="Arial"/>
        <family val="2"/>
      </rPr>
      <t>n Grasa: prote</t>
    </r>
    <r>
      <rPr>
        <b/>
        <sz val="9"/>
        <rFont val="Arial"/>
        <family val="0"/>
      </rPr>
      <t>í</t>
    </r>
    <r>
      <rPr>
        <b/>
        <sz val="9"/>
        <rFont val="Arial"/>
        <family val="2"/>
      </rPr>
      <t>na+carbohidratos</t>
    </r>
  </si>
  <si>
    <t>MASCULINO--RECOMENDACIONES DIARIAS (para el peso ideal)</t>
  </si>
  <si>
    <t xml:space="preserve"> FEMENINO---RECOMENDACIONES DIARIAS (para el peso ideal)</t>
  </si>
  <si>
    <t>Composición</t>
  </si>
  <si>
    <t>latas de 300g</t>
  </si>
  <si>
    <t>Si el pacientes esta malnutrido por defecto debe mejorar su estado nutricional, antes de someterlo a una dieta cetogénica</t>
  </si>
  <si>
    <t>Si es eutrófico o sobrepeso, coloque el peso ideal del paciente, en Kg, en la columna azul</t>
  </si>
  <si>
    <t>20 cdas</t>
  </si>
  <si>
    <t>6 cdtas (para 3 onzas)</t>
  </si>
  <si>
    <t xml:space="preserve"> 6 cdtas = 2 cdas</t>
  </si>
  <si>
    <t>12 cdtas= 4 cdas</t>
  </si>
  <si>
    <t>18 cdtas= 6 cdas</t>
  </si>
  <si>
    <t xml:space="preserve"> 24 cdtas= 8cdas</t>
  </si>
  <si>
    <t xml:space="preserve"> edad= 9  años,   P= 128kg,     T=  1,25  cm,     Peso ideal para la edad=   Kg</t>
  </si>
  <si>
    <t>Pilar</t>
  </si>
  <si>
    <t>30 cdtas= 10 cdas</t>
  </si>
  <si>
    <t>5to dia</t>
  </si>
  <si>
    <t>6to dia</t>
  </si>
  <si>
    <t>cociente cetogènico</t>
  </si>
  <si>
    <t xml:space="preserve">5to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</si>
</sst>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-* #,##0.00_-;\-* #,##0.00_-;_-* &quot;-&quot;??_-;_-@_-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20"/>
      <name val="Arial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9"/>
      <color indexed="39"/>
      <name val="Arial"/>
      <family val="0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1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 style="medium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medium"/>
      <top style="medium"/>
      <bottom>
        <color indexed="63"/>
      </bottom>
    </border>
    <border>
      <left style="double">
        <color indexed="10"/>
      </left>
      <right style="medium"/>
      <top>
        <color indexed="63"/>
      </top>
      <bottom>
        <color indexed="63"/>
      </bottom>
    </border>
    <border>
      <left style="double">
        <color indexed="10"/>
      </left>
      <right style="medium"/>
      <top>
        <color indexed="63"/>
      </top>
      <bottom style="medium"/>
    </border>
    <border>
      <left style="double">
        <color indexed="10"/>
      </left>
      <right style="medium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indexed="10"/>
      </right>
      <top style="thin"/>
      <bottom style="medium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52"/>
      </bottom>
    </border>
    <border>
      <left style="double">
        <color indexed="10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medium">
        <color indexed="10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medium">
        <color indexed="10"/>
      </right>
      <top style="thick">
        <color indexed="60"/>
      </top>
      <bottom style="thick">
        <color indexed="60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60"/>
      </top>
      <bottom>
        <color indexed="63"/>
      </bottom>
    </border>
    <border>
      <left style="double">
        <color indexed="10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medium">
        <color indexed="10"/>
      </right>
      <top style="thick">
        <color indexed="17"/>
      </top>
      <bottom style="thick">
        <color indexed="17"/>
      </bottom>
    </border>
    <border>
      <left>
        <color indexed="63"/>
      </left>
      <right style="medium">
        <color indexed="10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medium">
        <color indexed="10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1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10"/>
      </right>
      <top>
        <color indexed="63"/>
      </top>
      <bottom style="thick"/>
    </border>
    <border>
      <left style="double">
        <color indexed="10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>
        <color indexed="10"/>
      </right>
      <top style="thick"/>
      <bottom style="thick"/>
    </border>
    <border>
      <left>
        <color indexed="63"/>
      </left>
      <right>
        <color indexed="63"/>
      </right>
      <top style="thick">
        <color indexed="46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4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4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 style="thick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52"/>
      </bottom>
    </border>
    <border>
      <left style="double">
        <color indexed="10"/>
      </left>
      <right style="double">
        <color indexed="10"/>
      </right>
      <top style="thick">
        <color indexed="53"/>
      </top>
      <bottom style="thick">
        <color indexed="53"/>
      </bottom>
    </border>
    <border>
      <left style="double">
        <color indexed="10"/>
      </left>
      <right style="double">
        <color indexed="10"/>
      </right>
      <top style="thick">
        <color indexed="53"/>
      </top>
      <bottom>
        <color indexed="63"/>
      </bottom>
    </border>
    <border>
      <left style="double">
        <color indexed="10"/>
      </left>
      <right style="double">
        <color indexed="10"/>
      </right>
      <top style="thick">
        <color indexed="60"/>
      </top>
      <bottom style="thick">
        <color indexed="60"/>
      </bottom>
    </border>
    <border>
      <left style="double">
        <color indexed="10"/>
      </left>
      <right style="double">
        <color indexed="10"/>
      </right>
      <top style="thick">
        <color indexed="60"/>
      </top>
      <bottom>
        <color indexed="63"/>
      </bottom>
    </border>
    <border>
      <left style="double">
        <color indexed="10"/>
      </left>
      <right style="double">
        <color indexed="10"/>
      </right>
      <top style="thick">
        <color indexed="17"/>
      </top>
      <bottom style="thick">
        <color indexed="17"/>
      </bottom>
    </border>
    <border>
      <left style="double">
        <color indexed="10"/>
      </left>
      <right style="double">
        <color indexed="10"/>
      </right>
      <top style="thick">
        <color indexed="33"/>
      </top>
      <bottom style="thick">
        <color indexed="14"/>
      </bottom>
    </border>
    <border>
      <left style="double">
        <color indexed="10"/>
      </left>
      <right style="double">
        <color indexed="10"/>
      </right>
      <top style="thick">
        <color indexed="1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/>
    </border>
    <border>
      <left style="double">
        <color indexed="10"/>
      </left>
      <right style="double">
        <color indexed="10"/>
      </right>
      <top style="thick"/>
      <bottom style="thick"/>
    </border>
    <border>
      <left style="double">
        <color indexed="10"/>
      </left>
      <right style="double">
        <color indexed="10"/>
      </right>
      <top style="thick">
        <color indexed="46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48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ck">
        <color indexed="4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medium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double">
        <color indexed="10"/>
      </right>
      <top>
        <color indexed="63"/>
      </top>
      <bottom style="thick">
        <color indexed="52"/>
      </bottom>
    </border>
    <border>
      <left style="medium">
        <color indexed="10"/>
      </left>
      <right>
        <color indexed="63"/>
      </right>
      <top style="thick">
        <color indexed="53"/>
      </top>
      <bottom>
        <color indexed="63"/>
      </bottom>
    </border>
    <border>
      <left style="thick">
        <color indexed="60"/>
      </left>
      <right style="double">
        <color indexed="10"/>
      </right>
      <top style="thick">
        <color indexed="60"/>
      </top>
      <bottom style="thick">
        <color indexed="60"/>
      </bottom>
    </border>
    <border>
      <left style="thick">
        <color indexed="17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7"/>
      </left>
      <right style="double">
        <color indexed="10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ck">
        <color indexed="33"/>
      </left>
      <right>
        <color indexed="63"/>
      </right>
      <top>
        <color indexed="63"/>
      </top>
      <bottom>
        <color indexed="63"/>
      </bottom>
    </border>
    <border>
      <left style="thick">
        <color indexed="3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4"/>
      </bottom>
    </border>
    <border>
      <left>
        <color indexed="63"/>
      </left>
      <right style="double">
        <color indexed="10"/>
      </right>
      <top>
        <color indexed="63"/>
      </top>
      <bottom style="thick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 style="medium"/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73" fontId="2" fillId="0" borderId="7" xfId="17" applyNumberFormat="1" applyFont="1" applyBorder="1" applyAlignment="1">
      <alignment horizontal="center"/>
    </xf>
    <xf numFmtId="173" fontId="0" fillId="0" borderId="0" xfId="17" applyNumberFormat="1" applyBorder="1" applyAlignment="1">
      <alignment horizontal="center"/>
    </xf>
    <xf numFmtId="173" fontId="0" fillId="0" borderId="0" xfId="17" applyNumberFormat="1" applyBorder="1" applyAlignment="1">
      <alignment/>
    </xf>
    <xf numFmtId="173" fontId="0" fillId="0" borderId="3" xfId="17" applyNumberFormat="1" applyBorder="1" applyAlignment="1">
      <alignment/>
    </xf>
    <xf numFmtId="173" fontId="0" fillId="2" borderId="4" xfId="17" applyNumberFormat="1" applyFill="1" applyBorder="1" applyAlignment="1">
      <alignment/>
    </xf>
    <xf numFmtId="173" fontId="0" fillId="0" borderId="0" xfId="17" applyNumberFormat="1" applyBorder="1" applyAlignment="1">
      <alignment/>
    </xf>
    <xf numFmtId="173" fontId="0" fillId="0" borderId="3" xfId="17" applyNumberFormat="1" applyBorder="1" applyAlignment="1">
      <alignment/>
    </xf>
    <xf numFmtId="2" fontId="2" fillId="0" borderId="8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2" fontId="0" fillId="0" borderId="5" xfId="0" applyNumberFormat="1" applyFill="1" applyBorder="1" applyAlignment="1">
      <alignment horizontal="center"/>
    </xf>
    <xf numFmtId="173" fontId="0" fillId="2" borderId="5" xfId="17" applyNumberFormat="1" applyFill="1" applyBorder="1" applyAlignment="1">
      <alignment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17" applyNumberFormat="1" applyBorder="1" applyAlignment="1">
      <alignment/>
    </xf>
    <xf numFmtId="173" fontId="0" fillId="2" borderId="11" xfId="17" applyNumberFormat="1" applyFill="1" applyBorder="1" applyAlignment="1">
      <alignment/>
    </xf>
    <xf numFmtId="173" fontId="0" fillId="0" borderId="10" xfId="17" applyNumberFormat="1" applyBorder="1" applyAlignment="1">
      <alignment/>
    </xf>
    <xf numFmtId="0" fontId="0" fillId="0" borderId="0" xfId="0" applyFill="1" applyBorder="1" applyAlignment="1">
      <alignment horizontal="center"/>
    </xf>
    <xf numFmtId="173" fontId="0" fillId="0" borderId="0" xfId="17" applyNumberFormat="1" applyFill="1" applyBorder="1" applyAlignment="1">
      <alignment horizontal="center"/>
    </xf>
    <xf numFmtId="173" fontId="0" fillId="0" borderId="0" xfId="17" applyNumberFormat="1" applyFill="1" applyBorder="1" applyAlignment="1">
      <alignment/>
    </xf>
    <xf numFmtId="0" fontId="0" fillId="0" borderId="0" xfId="0" applyFill="1" applyBorder="1" applyAlignment="1">
      <alignment/>
    </xf>
    <xf numFmtId="2" fontId="2" fillId="4" borderId="8" xfId="0" applyNumberFormat="1" applyFon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173" fontId="0" fillId="4" borderId="4" xfId="17" applyNumberFormat="1" applyFill="1" applyBorder="1" applyAlignment="1">
      <alignment/>
    </xf>
    <xf numFmtId="173" fontId="0" fillId="4" borderId="5" xfId="17" applyNumberFormat="1" applyFill="1" applyBorder="1" applyAlignment="1">
      <alignment/>
    </xf>
    <xf numFmtId="0" fontId="0" fillId="5" borderId="4" xfId="0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4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17" applyFill="1" applyBorder="1" applyAlignment="1">
      <alignment horizontal="center"/>
    </xf>
    <xf numFmtId="171" fontId="0" fillId="0" borderId="4" xfId="17" applyFill="1" applyBorder="1" applyAlignment="1">
      <alignment horizontal="center"/>
    </xf>
    <xf numFmtId="171" fontId="0" fillId="0" borderId="0" xfId="17" applyFill="1" applyBorder="1" applyAlignment="1">
      <alignment/>
    </xf>
    <xf numFmtId="171" fontId="0" fillId="0" borderId="12" xfId="17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171" fontId="0" fillId="0" borderId="16" xfId="17" applyFill="1" applyBorder="1" applyAlignment="1">
      <alignment/>
    </xf>
    <xf numFmtId="2" fontId="0" fillId="0" borderId="0" xfId="17" applyNumberFormat="1" applyFill="1" applyBorder="1" applyAlignment="1">
      <alignment horizontal="center"/>
    </xf>
    <xf numFmtId="2" fontId="0" fillId="0" borderId="17" xfId="17" applyNumberFormat="1" applyFill="1" applyBorder="1" applyAlignment="1">
      <alignment horizontal="center"/>
    </xf>
    <xf numFmtId="2" fontId="0" fillId="5" borderId="17" xfId="17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0" fontId="0" fillId="7" borderId="1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0" fillId="6" borderId="5" xfId="0" applyFill="1" applyBorder="1" applyAlignment="1">
      <alignment/>
    </xf>
    <xf numFmtId="0" fontId="2" fillId="4" borderId="6" xfId="0" applyFont="1" applyFill="1" applyBorder="1" applyAlignment="1">
      <alignment horizontal="center"/>
    </xf>
    <xf numFmtId="171" fontId="0" fillId="4" borderId="1" xfId="0" applyNumberFormat="1" applyFill="1" applyBorder="1" applyAlignment="1">
      <alignment/>
    </xf>
    <xf numFmtId="171" fontId="0" fillId="4" borderId="2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2" borderId="6" xfId="0" applyFont="1" applyFill="1" applyBorder="1" applyAlignment="1">
      <alignment horizontal="center"/>
    </xf>
    <xf numFmtId="171" fontId="0" fillId="2" borderId="1" xfId="0" applyNumberFormat="1" applyFill="1" applyBorder="1" applyAlignment="1">
      <alignment/>
    </xf>
    <xf numFmtId="171" fontId="0" fillId="2" borderId="2" xfId="0" applyNumberFormat="1" applyFill="1" applyBorder="1" applyAlignment="1">
      <alignment/>
    </xf>
    <xf numFmtId="171" fontId="0" fillId="2" borderId="9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5" fillId="8" borderId="12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/>
    </xf>
    <xf numFmtId="2" fontId="5" fillId="8" borderId="23" xfId="0" applyNumberFormat="1" applyFont="1" applyFill="1" applyBorder="1" applyAlignment="1">
      <alignment horizontal="center"/>
    </xf>
    <xf numFmtId="2" fontId="2" fillId="8" borderId="23" xfId="0" applyNumberFormat="1" applyFont="1" applyFill="1" applyBorder="1" applyAlignment="1">
      <alignment/>
    </xf>
    <xf numFmtId="2" fontId="2" fillId="8" borderId="12" xfId="0" applyNumberFormat="1" applyFont="1" applyFill="1" applyBorder="1" applyAlignment="1">
      <alignment/>
    </xf>
    <xf numFmtId="2" fontId="5" fillId="8" borderId="31" xfId="0" applyNumberFormat="1" applyFont="1" applyFill="1" applyBorder="1" applyAlignment="1">
      <alignment horizontal="center"/>
    </xf>
    <xf numFmtId="2" fontId="0" fillId="4" borderId="32" xfId="0" applyNumberFormat="1" applyFill="1" applyBorder="1" applyAlignment="1" applyProtection="1">
      <alignment horizontal="center"/>
      <protection/>
    </xf>
    <xf numFmtId="2" fontId="0" fillId="4" borderId="33" xfId="0" applyNumberFormat="1" applyFill="1" applyBorder="1" applyAlignment="1" applyProtection="1">
      <alignment horizontal="center"/>
      <protection/>
    </xf>
    <xf numFmtId="2" fontId="0" fillId="4" borderId="33" xfId="17" applyNumberFormat="1" applyFill="1" applyBorder="1" applyAlignment="1" applyProtection="1">
      <alignment horizontal="center"/>
      <protection/>
    </xf>
    <xf numFmtId="2" fontId="0" fillId="4" borderId="34" xfId="0" applyNumberFormat="1" applyFill="1" applyBorder="1" applyAlignment="1" applyProtection="1">
      <alignment horizontal="center"/>
      <protection/>
    </xf>
    <xf numFmtId="2" fontId="0" fillId="4" borderId="23" xfId="0" applyNumberFormat="1" applyFill="1" applyBorder="1" applyAlignment="1" applyProtection="1">
      <alignment horizontal="center"/>
      <protection/>
    </xf>
    <xf numFmtId="2" fontId="0" fillId="4" borderId="12" xfId="0" applyNumberFormat="1" applyFill="1" applyBorder="1" applyAlignment="1" applyProtection="1">
      <alignment horizontal="center"/>
      <protection/>
    </xf>
    <xf numFmtId="2" fontId="0" fillId="4" borderId="12" xfId="17" applyNumberFormat="1" applyFill="1" applyBorder="1" applyAlignment="1" applyProtection="1">
      <alignment horizontal="center"/>
      <protection/>
    </xf>
    <xf numFmtId="2" fontId="0" fillId="4" borderId="35" xfId="0" applyNumberFormat="1" applyFill="1" applyBorder="1" applyAlignment="1" applyProtection="1">
      <alignment horizontal="center"/>
      <protection/>
    </xf>
    <xf numFmtId="2" fontId="0" fillId="4" borderId="36" xfId="0" applyNumberFormat="1" applyFill="1" applyBorder="1" applyAlignment="1" applyProtection="1">
      <alignment horizontal="center"/>
      <protection/>
    </xf>
    <xf numFmtId="2" fontId="0" fillId="4" borderId="37" xfId="0" applyNumberFormat="1" applyFill="1" applyBorder="1" applyAlignment="1" applyProtection="1">
      <alignment horizontal="center"/>
      <protection/>
    </xf>
    <xf numFmtId="2" fontId="0" fillId="4" borderId="37" xfId="17" applyNumberFormat="1" applyFill="1" applyBorder="1" applyAlignment="1" applyProtection="1">
      <alignment horizontal="center"/>
      <protection/>
    </xf>
    <xf numFmtId="2" fontId="0" fillId="4" borderId="38" xfId="0" applyNumberFormat="1" applyFill="1" applyBorder="1" applyAlignment="1" applyProtection="1">
      <alignment horizontal="center"/>
      <protection/>
    </xf>
    <xf numFmtId="0" fontId="0" fillId="4" borderId="0" xfId="0" applyFill="1" applyBorder="1" applyAlignment="1">
      <alignment/>
    </xf>
    <xf numFmtId="2" fontId="0" fillId="4" borderId="0" xfId="17" applyNumberFormat="1" applyFill="1" applyBorder="1" applyAlignment="1">
      <alignment horizontal="center"/>
    </xf>
    <xf numFmtId="2" fontId="0" fillId="4" borderId="39" xfId="0" applyNumberFormat="1" applyFill="1" applyBorder="1" applyAlignment="1">
      <alignment horizontal="center"/>
    </xf>
    <xf numFmtId="2" fontId="0" fillId="4" borderId="40" xfId="0" applyNumberFormat="1" applyFill="1" applyBorder="1" applyAlignment="1" applyProtection="1">
      <alignment horizontal="center"/>
      <protection/>
    </xf>
    <xf numFmtId="2" fontId="0" fillId="4" borderId="31" xfId="0" applyNumberFormat="1" applyFill="1" applyBorder="1" applyAlignment="1" applyProtection="1">
      <alignment horizontal="center"/>
      <protection/>
    </xf>
    <xf numFmtId="2" fontId="0" fillId="4" borderId="31" xfId="17" applyNumberFormat="1" applyFill="1" applyBorder="1" applyAlignment="1" applyProtection="1">
      <alignment horizontal="center"/>
      <protection/>
    </xf>
    <xf numFmtId="2" fontId="0" fillId="4" borderId="41" xfId="0" applyNumberForma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171" fontId="9" fillId="0" borderId="0" xfId="17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wrapText="1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71" fontId="7" fillId="0" borderId="0" xfId="17" applyFont="1" applyBorder="1" applyAlignment="1">
      <alignment horizontal="center"/>
    </xf>
    <xf numFmtId="171" fontId="7" fillId="0" borderId="17" xfId="17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0" fontId="7" fillId="0" borderId="1" xfId="0" applyFont="1" applyFill="1" applyBorder="1" applyAlignment="1">
      <alignment/>
    </xf>
    <xf numFmtId="2" fontId="9" fillId="0" borderId="46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2" fontId="9" fillId="0" borderId="47" xfId="0" applyNumberFormat="1" applyFont="1" applyBorder="1" applyAlignment="1">
      <alignment horizontal="center"/>
    </xf>
    <xf numFmtId="2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71" fontId="7" fillId="0" borderId="0" xfId="17" applyFont="1" applyBorder="1" applyAlignment="1">
      <alignment/>
    </xf>
    <xf numFmtId="171" fontId="7" fillId="0" borderId="17" xfId="17" applyFont="1" applyBorder="1" applyAlignment="1">
      <alignment/>
    </xf>
    <xf numFmtId="2" fontId="9" fillId="0" borderId="50" xfId="0" applyNumberFormat="1" applyFont="1" applyBorder="1" applyAlignment="1">
      <alignment horizontal="center"/>
    </xf>
    <xf numFmtId="2" fontId="9" fillId="0" borderId="51" xfId="0" applyNumberFormat="1" applyFont="1" applyBorder="1" applyAlignment="1">
      <alignment horizontal="center"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9" fillId="0" borderId="54" xfId="0" applyNumberFormat="1" applyFont="1" applyBorder="1" applyAlignment="1" applyProtection="1">
      <alignment horizontal="center"/>
      <protection/>
    </xf>
    <xf numFmtId="2" fontId="9" fillId="0" borderId="55" xfId="0" applyNumberFormat="1" applyFont="1" applyBorder="1" applyAlignment="1" applyProtection="1">
      <alignment horizontal="center"/>
      <protection/>
    </xf>
    <xf numFmtId="2" fontId="9" fillId="0" borderId="56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171" fontId="7" fillId="0" borderId="0" xfId="17" applyFont="1" applyBorder="1" applyAlignment="1">
      <alignment horizontal="center" vertical="center"/>
    </xf>
    <xf numFmtId="171" fontId="7" fillId="0" borderId="17" xfId="17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58" xfId="0" applyNumberFormat="1" applyFont="1" applyBorder="1" applyAlignment="1">
      <alignment horizontal="center"/>
    </xf>
    <xf numFmtId="2" fontId="9" fillId="0" borderId="59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63" xfId="0" applyNumberFormat="1" applyFont="1" applyBorder="1" applyAlignment="1">
      <alignment horizontal="center"/>
    </xf>
    <xf numFmtId="2" fontId="9" fillId="0" borderId="64" xfId="0" applyNumberFormat="1" applyFont="1" applyBorder="1" applyAlignment="1">
      <alignment horizontal="center"/>
    </xf>
    <xf numFmtId="2" fontId="9" fillId="0" borderId="65" xfId="0" applyNumberFormat="1" applyFont="1" applyBorder="1" applyAlignment="1" applyProtection="1">
      <alignment horizontal="center" vertical="center"/>
      <protection locked="0"/>
    </xf>
    <xf numFmtId="2" fontId="9" fillId="0" borderId="66" xfId="0" applyNumberFormat="1" applyFont="1" applyBorder="1" applyAlignment="1" applyProtection="1">
      <alignment horizontal="center" vertical="center"/>
      <protection locked="0"/>
    </xf>
    <xf numFmtId="2" fontId="9" fillId="0" borderId="67" xfId="0" applyNumberFormat="1" applyFont="1" applyBorder="1" applyAlignment="1" applyProtection="1">
      <alignment horizontal="center" vertical="center"/>
      <protection locked="0"/>
    </xf>
    <xf numFmtId="2" fontId="9" fillId="0" borderId="68" xfId="0" applyNumberFormat="1" applyFont="1" applyBorder="1" applyAlignment="1">
      <alignment horizontal="center"/>
    </xf>
    <xf numFmtId="2" fontId="9" fillId="0" borderId="69" xfId="0" applyNumberFormat="1" applyFont="1" applyBorder="1" applyAlignment="1">
      <alignment horizontal="center"/>
    </xf>
    <xf numFmtId="2" fontId="9" fillId="0" borderId="70" xfId="0" applyNumberFormat="1" applyFont="1" applyBorder="1" applyAlignment="1">
      <alignment horizontal="center"/>
    </xf>
    <xf numFmtId="2" fontId="9" fillId="0" borderId="71" xfId="0" applyNumberFormat="1" applyFont="1" applyBorder="1" applyAlignment="1">
      <alignment horizontal="center"/>
    </xf>
    <xf numFmtId="0" fontId="7" fillId="0" borderId="2" xfId="0" applyFont="1" applyFill="1" applyBorder="1" applyAlignment="1">
      <alignment/>
    </xf>
    <xf numFmtId="171" fontId="7" fillId="0" borderId="3" xfId="17" applyFont="1" applyBorder="1" applyAlignment="1">
      <alignment horizontal="center"/>
    </xf>
    <xf numFmtId="171" fontId="7" fillId="0" borderId="72" xfId="17" applyFont="1" applyBorder="1" applyAlignment="1">
      <alignment horizontal="center"/>
    </xf>
    <xf numFmtId="171" fontId="9" fillId="0" borderId="0" xfId="17" applyFont="1" applyBorder="1" applyAlignment="1">
      <alignment/>
    </xf>
    <xf numFmtId="0" fontId="9" fillId="0" borderId="44" xfId="0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9" fillId="0" borderId="45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74" xfId="0" applyNumberFormat="1" applyFont="1" applyBorder="1" applyAlignment="1">
      <alignment horizontal="center"/>
    </xf>
    <xf numFmtId="0" fontId="14" fillId="8" borderId="75" xfId="0" applyFont="1" applyFill="1" applyBorder="1" applyAlignment="1">
      <alignment horizontal="center" wrapText="1"/>
    </xf>
    <xf numFmtId="0" fontId="14" fillId="8" borderId="76" xfId="0" applyFont="1" applyFill="1" applyBorder="1" applyAlignment="1" applyProtection="1">
      <alignment horizontal="center"/>
      <protection locked="0"/>
    </xf>
    <xf numFmtId="0" fontId="14" fillId="8" borderId="77" xfId="0" applyFont="1" applyFill="1" applyBorder="1" applyAlignment="1" applyProtection="1">
      <alignment horizontal="center"/>
      <protection locked="0"/>
    </xf>
    <xf numFmtId="0" fontId="14" fillId="8" borderId="78" xfId="0" applyFont="1" applyFill="1" applyBorder="1" applyAlignment="1" applyProtection="1">
      <alignment horizontal="center"/>
      <protection locked="0"/>
    </xf>
    <xf numFmtId="171" fontId="14" fillId="8" borderId="79" xfId="17" applyFont="1" applyFill="1" applyBorder="1" applyAlignment="1" applyProtection="1">
      <alignment horizontal="center"/>
      <protection/>
    </xf>
    <xf numFmtId="0" fontId="14" fillId="8" borderId="80" xfId="0" applyFont="1" applyFill="1" applyBorder="1" applyAlignment="1">
      <alignment horizontal="center"/>
    </xf>
    <xf numFmtId="0" fontId="14" fillId="8" borderId="81" xfId="0" applyFont="1" applyFill="1" applyBorder="1" applyAlignment="1" applyProtection="1">
      <alignment horizontal="center"/>
      <protection/>
    </xf>
    <xf numFmtId="0" fontId="14" fillId="8" borderId="76" xfId="0" applyFont="1" applyFill="1" applyBorder="1" applyAlignment="1" applyProtection="1">
      <alignment horizontal="center"/>
      <protection/>
    </xf>
    <xf numFmtId="0" fontId="14" fillId="8" borderId="82" xfId="0" applyFont="1" applyFill="1" applyBorder="1" applyAlignment="1" applyProtection="1">
      <alignment horizontal="center"/>
      <protection/>
    </xf>
    <xf numFmtId="0" fontId="14" fillId="8" borderId="76" xfId="0" applyFont="1" applyFill="1" applyBorder="1" applyAlignment="1">
      <alignment horizontal="center" vertical="center"/>
    </xf>
    <xf numFmtId="0" fontId="14" fillId="8" borderId="76" xfId="0" applyFont="1" applyFill="1" applyBorder="1" applyAlignment="1">
      <alignment horizontal="center"/>
    </xf>
    <xf numFmtId="0" fontId="14" fillId="8" borderId="83" xfId="0" applyFont="1" applyFill="1" applyBorder="1" applyAlignment="1">
      <alignment horizontal="center"/>
    </xf>
    <xf numFmtId="0" fontId="14" fillId="8" borderId="84" xfId="0" applyFont="1" applyFill="1" applyBorder="1" applyAlignment="1" applyProtection="1">
      <alignment horizontal="center"/>
      <protection locked="0"/>
    </xf>
    <xf numFmtId="0" fontId="14" fillId="8" borderId="85" xfId="0" applyFont="1" applyFill="1" applyBorder="1" applyAlignment="1" applyProtection="1">
      <alignment horizontal="center"/>
      <protection locked="0"/>
    </xf>
    <xf numFmtId="0" fontId="14" fillId="8" borderId="86" xfId="0" applyFont="1" applyFill="1" applyBorder="1" applyAlignment="1" applyProtection="1">
      <alignment horizontal="center" vertical="center"/>
      <protection locked="0"/>
    </xf>
    <xf numFmtId="0" fontId="14" fillId="8" borderId="87" xfId="0" applyFont="1" applyFill="1" applyBorder="1" applyAlignment="1" applyProtection="1">
      <alignment horizontal="center"/>
      <protection locked="0"/>
    </xf>
    <xf numFmtId="0" fontId="14" fillId="8" borderId="8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9" borderId="89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2" fontId="7" fillId="9" borderId="0" xfId="0" applyNumberFormat="1" applyFont="1" applyFill="1" applyBorder="1" applyAlignment="1">
      <alignment horizontal="center"/>
    </xf>
    <xf numFmtId="2" fontId="7" fillId="9" borderId="90" xfId="0" applyNumberFormat="1" applyFont="1" applyFill="1" applyBorder="1" applyAlignment="1">
      <alignment horizontal="center"/>
    </xf>
    <xf numFmtId="0" fontId="7" fillId="9" borderId="91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1" fontId="7" fillId="9" borderId="42" xfId="0" applyNumberFormat="1" applyFont="1" applyFill="1" applyBorder="1" applyAlignment="1">
      <alignment horizontal="center"/>
    </xf>
    <xf numFmtId="1" fontId="7" fillId="9" borderId="92" xfId="0" applyNumberFormat="1" applyFont="1" applyFill="1" applyBorder="1" applyAlignment="1">
      <alignment horizontal="center"/>
    </xf>
    <xf numFmtId="0" fontId="7" fillId="0" borderId="93" xfId="0" applyFont="1" applyBorder="1" applyAlignment="1">
      <alignment horizontal="right"/>
    </xf>
    <xf numFmtId="0" fontId="7" fillId="0" borderId="94" xfId="0" applyFont="1" applyBorder="1" applyAlignment="1" applyProtection="1">
      <alignment/>
      <protection locked="0"/>
    </xf>
    <xf numFmtId="0" fontId="7" fillId="0" borderId="73" xfId="0" applyFont="1" applyBorder="1" applyAlignment="1" applyProtection="1">
      <alignment/>
      <protection locked="0"/>
    </xf>
    <xf numFmtId="0" fontId="7" fillId="0" borderId="74" xfId="0" applyFont="1" applyBorder="1" applyAlignment="1" applyProtection="1">
      <alignment/>
      <protection locked="0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 wrapText="1"/>
    </xf>
    <xf numFmtId="0" fontId="7" fillId="0" borderId="97" xfId="0" applyFont="1" applyBorder="1" applyAlignment="1">
      <alignment horizontal="center" wrapText="1"/>
    </xf>
    <xf numFmtId="0" fontId="7" fillId="0" borderId="42" xfId="0" applyFont="1" applyBorder="1" applyAlignment="1" applyProtection="1">
      <alignment horizontal="center"/>
      <protection locked="0"/>
    </xf>
    <xf numFmtId="0" fontId="15" fillId="0" borderId="98" xfId="0" applyFont="1" applyBorder="1" applyAlignment="1">
      <alignment horizontal="left"/>
    </xf>
    <xf numFmtId="0" fontId="7" fillId="0" borderId="99" xfId="0" applyFont="1" applyFill="1" applyBorder="1" applyAlignment="1">
      <alignment/>
    </xf>
    <xf numFmtId="0" fontId="7" fillId="0" borderId="10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102" xfId="0" applyFont="1" applyBorder="1" applyAlignment="1">
      <alignment/>
    </xf>
    <xf numFmtId="0" fontId="17" fillId="0" borderId="103" xfId="0" applyFont="1" applyBorder="1" applyAlignment="1">
      <alignment/>
    </xf>
    <xf numFmtId="0" fontId="7" fillId="0" borderId="103" xfId="0" applyFont="1" applyBorder="1" applyAlignment="1">
      <alignment/>
    </xf>
    <xf numFmtId="0" fontId="7" fillId="0" borderId="104" xfId="0" applyFont="1" applyBorder="1" applyAlignment="1">
      <alignment/>
    </xf>
    <xf numFmtId="0" fontId="17" fillId="0" borderId="105" xfId="0" applyFont="1" applyFill="1" applyBorder="1" applyAlignment="1">
      <alignment/>
    </xf>
    <xf numFmtId="0" fontId="18" fillId="0" borderId="106" xfId="0" applyFont="1" applyBorder="1" applyAlignment="1">
      <alignment/>
    </xf>
    <xf numFmtId="0" fontId="7" fillId="0" borderId="107" xfId="0" applyFont="1" applyBorder="1" applyAlignment="1">
      <alignment/>
    </xf>
    <xf numFmtId="0" fontId="7" fillId="0" borderId="106" xfId="0" applyFont="1" applyBorder="1" applyAlignment="1">
      <alignment/>
    </xf>
    <xf numFmtId="0" fontId="7" fillId="0" borderId="108" xfId="0" applyFont="1" applyBorder="1" applyAlignment="1">
      <alignment/>
    </xf>
    <xf numFmtId="0" fontId="18" fillId="0" borderId="58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109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7" fillId="0" borderId="110" xfId="0" applyFont="1" applyBorder="1" applyAlignment="1">
      <alignment horizontal="left"/>
    </xf>
    <xf numFmtId="0" fontId="7" fillId="0" borderId="89" xfId="0" applyFont="1" applyBorder="1" applyAlignment="1">
      <alignment horizontal="left"/>
    </xf>
    <xf numFmtId="0" fontId="7" fillId="0" borderId="111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1" fontId="0" fillId="0" borderId="0" xfId="17" applyAlignment="1">
      <alignment horizontal="center"/>
    </xf>
    <xf numFmtId="171" fontId="0" fillId="0" borderId="0" xfId="17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2" borderId="0" xfId="0" applyFill="1" applyBorder="1" applyAlignment="1">
      <alignment horizontal="center"/>
    </xf>
    <xf numFmtId="171" fontId="0" fillId="2" borderId="4" xfId="17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71" fontId="0" fillId="0" borderId="17" xfId="17" applyBorder="1" applyAlignment="1">
      <alignment horizontal="center"/>
    </xf>
    <xf numFmtId="171" fontId="0" fillId="2" borderId="17" xfId="17" applyFill="1" applyBorder="1" applyAlignment="1">
      <alignment horizontal="center"/>
    </xf>
    <xf numFmtId="171" fontId="0" fillId="0" borderId="11" xfId="17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171" fontId="0" fillId="0" borderId="4" xfId="17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12" xfId="0" applyBorder="1" applyAlignment="1">
      <alignment/>
    </xf>
    <xf numFmtId="0" fontId="0" fillId="0" borderId="112" xfId="0" applyBorder="1" applyAlignment="1">
      <alignment horizontal="center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2" fillId="8" borderId="6" xfId="0" applyFont="1" applyFill="1" applyBorder="1" applyAlignment="1">
      <alignment/>
    </xf>
    <xf numFmtId="0" fontId="2" fillId="8" borderId="113" xfId="0" applyFont="1" applyFill="1" applyBorder="1" applyAlignment="1">
      <alignment/>
    </xf>
    <xf numFmtId="0" fontId="2" fillId="8" borderId="114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171" fontId="2" fillId="8" borderId="11" xfId="17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8" borderId="8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171" fontId="2" fillId="8" borderId="5" xfId="17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94" xfId="0" applyFont="1" applyBorder="1" applyAlignment="1">
      <alignment/>
    </xf>
    <xf numFmtId="0" fontId="9" fillId="0" borderId="73" xfId="0" applyFont="1" applyBorder="1" applyAlignment="1">
      <alignment/>
    </xf>
    <xf numFmtId="1" fontId="9" fillId="0" borderId="115" xfId="0" applyNumberFormat="1" applyFont="1" applyBorder="1" applyAlignment="1">
      <alignment horizontal="center"/>
    </xf>
    <xf numFmtId="0" fontId="9" fillId="0" borderId="74" xfId="0" applyFont="1" applyBorder="1" applyAlignment="1">
      <alignment/>
    </xf>
    <xf numFmtId="173" fontId="9" fillId="0" borderId="73" xfId="17" applyNumberFormat="1" applyFont="1" applyBorder="1" applyAlignment="1">
      <alignment horizontal="center"/>
    </xf>
    <xf numFmtId="171" fontId="9" fillId="0" borderId="0" xfId="17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center" wrapText="1"/>
    </xf>
    <xf numFmtId="0" fontId="7" fillId="0" borderId="113" xfId="0" applyFont="1" applyBorder="1" applyAlignment="1">
      <alignment horizontal="center" wrapText="1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8" borderId="116" xfId="0" applyFont="1" applyFill="1" applyBorder="1" applyAlignment="1">
      <alignment horizontal="center" wrapText="1"/>
    </xf>
    <xf numFmtId="0" fontId="0" fillId="10" borderId="30" xfId="0" applyFill="1" applyBorder="1" applyAlignment="1">
      <alignment/>
    </xf>
    <xf numFmtId="0" fontId="0" fillId="10" borderId="3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71" fontId="0" fillId="10" borderId="4" xfId="17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171" fontId="0" fillId="10" borderId="17" xfId="17" applyFill="1" applyBorder="1" applyAlignment="1">
      <alignment horizontal="center"/>
    </xf>
    <xf numFmtId="0" fontId="0" fillId="4" borderId="76" xfId="0" applyFill="1" applyBorder="1" applyAlignment="1">
      <alignment/>
    </xf>
    <xf numFmtId="2" fontId="0" fillId="0" borderId="117" xfId="0" applyNumberFormat="1" applyFill="1" applyBorder="1" applyAlignment="1">
      <alignment horizontal="center"/>
    </xf>
    <xf numFmtId="2" fontId="0" fillId="0" borderId="118" xfId="0" applyNumberFormat="1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171" fontId="0" fillId="0" borderId="118" xfId="17" applyFill="1" applyBorder="1" applyAlignment="1">
      <alignment/>
    </xf>
    <xf numFmtId="171" fontId="0" fillId="0" borderId="119" xfId="17" applyFill="1" applyBorder="1" applyAlignment="1">
      <alignment/>
    </xf>
    <xf numFmtId="0" fontId="0" fillId="0" borderId="12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171" fontId="0" fillId="0" borderId="31" xfId="17" applyFill="1" applyBorder="1" applyAlignment="1">
      <alignment/>
    </xf>
    <xf numFmtId="171" fontId="0" fillId="0" borderId="121" xfId="17" applyFill="1" applyBorder="1" applyAlignment="1">
      <alignment/>
    </xf>
    <xf numFmtId="0" fontId="0" fillId="0" borderId="122" xfId="0" applyFill="1" applyBorder="1" applyAlignment="1">
      <alignment/>
    </xf>
    <xf numFmtId="0" fontId="0" fillId="4" borderId="76" xfId="0" applyFill="1" applyBorder="1" applyAlignment="1">
      <alignment horizontal="center"/>
    </xf>
    <xf numFmtId="0" fontId="2" fillId="4" borderId="76" xfId="0" applyFont="1" applyFill="1" applyBorder="1" applyAlignment="1">
      <alignment horizontal="center"/>
    </xf>
    <xf numFmtId="0" fontId="2" fillId="4" borderId="123" xfId="0" applyFont="1" applyFill="1" applyBorder="1" applyAlignment="1">
      <alignment horizontal="center"/>
    </xf>
    <xf numFmtId="0" fontId="2" fillId="4" borderId="12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1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1" fontId="0" fillId="2" borderId="0" xfId="0" applyNumberFormat="1" applyFill="1" applyBorder="1" applyAlignment="1">
      <alignment/>
    </xf>
    <xf numFmtId="173" fontId="0" fillId="0" borderId="17" xfId="17" applyNumberFormat="1" applyBorder="1" applyAlignment="1">
      <alignment/>
    </xf>
    <xf numFmtId="173" fontId="0" fillId="0" borderId="72" xfId="17" applyNumberFormat="1" applyBorder="1" applyAlignment="1">
      <alignment/>
    </xf>
    <xf numFmtId="173" fontId="0" fillId="0" borderId="114" xfId="17" applyNumberFormat="1" applyBorder="1" applyAlignment="1">
      <alignment/>
    </xf>
    <xf numFmtId="173" fontId="0" fillId="2" borderId="114" xfId="17" applyNumberFormat="1" applyFill="1" applyBorder="1" applyAlignment="1">
      <alignment/>
    </xf>
    <xf numFmtId="173" fontId="0" fillId="2" borderId="17" xfId="17" applyNumberFormat="1" applyFill="1" applyBorder="1" applyAlignment="1">
      <alignment/>
    </xf>
    <xf numFmtId="173" fontId="0" fillId="2" borderId="72" xfId="17" applyNumberFormat="1" applyFill="1" applyBorder="1" applyAlignment="1">
      <alignment/>
    </xf>
    <xf numFmtId="173" fontId="0" fillId="0" borderId="17" xfId="17" applyNumberFormat="1" applyBorder="1" applyAlignment="1">
      <alignment/>
    </xf>
    <xf numFmtId="173" fontId="0" fillId="0" borderId="72" xfId="17" applyNumberFormat="1" applyBorder="1" applyAlignment="1">
      <alignment/>
    </xf>
    <xf numFmtId="173" fontId="0" fillId="0" borderId="114" xfId="17" applyNumberFormat="1" applyBorder="1" applyAlignment="1">
      <alignment/>
    </xf>
    <xf numFmtId="171" fontId="0" fillId="4" borderId="0" xfId="0" applyNumberFormat="1" applyFill="1" applyBorder="1" applyAlignment="1">
      <alignment/>
    </xf>
    <xf numFmtId="171" fontId="0" fillId="4" borderId="3" xfId="0" applyNumberFormat="1" applyFill="1" applyBorder="1" applyAlignment="1">
      <alignment/>
    </xf>
    <xf numFmtId="173" fontId="0" fillId="4" borderId="114" xfId="17" applyNumberFormat="1" applyFill="1" applyBorder="1" applyAlignment="1">
      <alignment/>
    </xf>
    <xf numFmtId="173" fontId="0" fillId="4" borderId="17" xfId="17" applyNumberFormat="1" applyFill="1" applyBorder="1" applyAlignment="1">
      <alignment/>
    </xf>
    <xf numFmtId="173" fontId="0" fillId="4" borderId="72" xfId="17" applyNumberFormat="1" applyFill="1" applyBorder="1" applyAlignment="1">
      <alignment/>
    </xf>
    <xf numFmtId="171" fontId="0" fillId="4" borderId="9" xfId="0" applyNumberFormat="1" applyFill="1" applyBorder="1" applyAlignment="1">
      <alignment/>
    </xf>
    <xf numFmtId="171" fontId="0" fillId="4" borderId="10" xfId="0" applyNumberFormat="1" applyFill="1" applyBorder="1" applyAlignment="1">
      <alignment/>
    </xf>
    <xf numFmtId="0" fontId="27" fillId="12" borderId="9" xfId="0" applyFont="1" applyFill="1" applyBorder="1" applyAlignment="1">
      <alignment/>
    </xf>
    <xf numFmtId="0" fontId="27" fillId="12" borderId="114" xfId="0" applyFont="1" applyFill="1" applyBorder="1" applyAlignment="1">
      <alignment/>
    </xf>
    <xf numFmtId="0" fontId="8" fillId="12" borderId="0" xfId="0" applyFont="1" applyFill="1" applyAlignment="1">
      <alignment/>
    </xf>
    <xf numFmtId="171" fontId="9" fillId="12" borderId="0" xfId="17" applyFont="1" applyFill="1" applyAlignment="1">
      <alignment/>
    </xf>
    <xf numFmtId="0" fontId="27" fillId="12" borderId="1" xfId="0" applyFont="1" applyFill="1" applyBorder="1" applyAlignment="1">
      <alignment/>
    </xf>
    <xf numFmtId="0" fontId="27" fillId="12" borderId="0" xfId="0" applyFont="1" applyFill="1" applyBorder="1" applyAlignment="1">
      <alignment/>
    </xf>
    <xf numFmtId="0" fontId="26" fillId="12" borderId="0" xfId="0" applyFont="1" applyFill="1" applyBorder="1" applyAlignment="1">
      <alignment horizontal="center"/>
    </xf>
    <xf numFmtId="2" fontId="26" fillId="12" borderId="0" xfId="0" applyNumberFormat="1" applyFont="1" applyFill="1" applyBorder="1" applyAlignment="1">
      <alignment/>
    </xf>
    <xf numFmtId="0" fontId="26" fillId="12" borderId="0" xfId="0" applyFont="1" applyFill="1" applyBorder="1" applyAlignment="1">
      <alignment/>
    </xf>
    <xf numFmtId="2" fontId="26" fillId="12" borderId="0" xfId="17" applyNumberFormat="1" applyFont="1" applyFill="1" applyBorder="1" applyAlignment="1">
      <alignment horizontal="center"/>
    </xf>
    <xf numFmtId="2" fontId="26" fillId="12" borderId="0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171" fontId="0" fillId="2" borderId="8" xfId="17" applyFill="1" applyBorder="1" applyAlignment="1">
      <alignment horizontal="center"/>
    </xf>
    <xf numFmtId="0" fontId="0" fillId="2" borderId="113" xfId="0" applyFill="1" applyBorder="1" applyAlignment="1">
      <alignment horizontal="center"/>
    </xf>
    <xf numFmtId="171" fontId="0" fillId="0" borderId="113" xfId="17" applyBorder="1" applyAlignment="1">
      <alignment horizontal="center"/>
    </xf>
    <xf numFmtId="171" fontId="0" fillId="2" borderId="113" xfId="17" applyFill="1" applyBorder="1" applyAlignment="1">
      <alignment horizontal="center"/>
    </xf>
    <xf numFmtId="171" fontId="0" fillId="0" borderId="8" xfId="17" applyBorder="1" applyAlignment="1">
      <alignment horizontal="center"/>
    </xf>
    <xf numFmtId="0" fontId="0" fillId="10" borderId="124" xfId="0" applyFill="1" applyBorder="1" applyAlignment="1">
      <alignment horizontal="center"/>
    </xf>
    <xf numFmtId="0" fontId="3" fillId="10" borderId="125" xfId="0" applyFont="1" applyFill="1" applyBorder="1" applyAlignment="1">
      <alignment/>
    </xf>
    <xf numFmtId="2" fontId="0" fillId="10" borderId="125" xfId="0" applyNumberFormat="1" applyFill="1" applyBorder="1" applyAlignment="1">
      <alignment/>
    </xf>
    <xf numFmtId="0" fontId="0" fillId="10" borderId="125" xfId="0" applyFill="1" applyBorder="1" applyAlignment="1">
      <alignment/>
    </xf>
    <xf numFmtId="2" fontId="0" fillId="10" borderId="125" xfId="17" applyNumberFormat="1" applyFill="1" applyBorder="1" applyAlignment="1">
      <alignment horizontal="center"/>
    </xf>
    <xf numFmtId="2" fontId="0" fillId="10" borderId="126" xfId="0" applyNumberFormat="1" applyFill="1" applyBorder="1" applyAlignment="1">
      <alignment horizontal="center"/>
    </xf>
    <xf numFmtId="0" fontId="0" fillId="10" borderId="23" xfId="0" applyFill="1" applyBorder="1" applyAlignment="1">
      <alignment/>
    </xf>
    <xf numFmtId="0" fontId="0" fillId="10" borderId="12" xfId="0" applyFill="1" applyBorder="1" applyAlignment="1">
      <alignment/>
    </xf>
    <xf numFmtId="171" fontId="0" fillId="10" borderId="12" xfId="17" applyFill="1" applyBorder="1" applyAlignment="1">
      <alignment/>
    </xf>
    <xf numFmtId="171" fontId="0" fillId="10" borderId="16" xfId="17" applyFill="1" applyBorder="1" applyAlignment="1">
      <alignment/>
    </xf>
    <xf numFmtId="0" fontId="0" fillId="10" borderId="127" xfId="0" applyFill="1" applyBorder="1" applyAlignment="1">
      <alignment/>
    </xf>
    <xf numFmtId="0" fontId="0" fillId="10" borderId="15" xfId="0" applyFill="1" applyBorder="1" applyAlignment="1">
      <alignment horizontal="center"/>
    </xf>
    <xf numFmtId="0" fontId="0" fillId="10" borderId="76" xfId="0" applyFill="1" applyBorder="1" applyAlignment="1">
      <alignment/>
    </xf>
    <xf numFmtId="0" fontId="0" fillId="10" borderId="39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3" xfId="0" applyFill="1" applyBorder="1" applyAlignment="1">
      <alignment/>
    </xf>
    <xf numFmtId="2" fontId="0" fillId="10" borderId="3" xfId="0" applyNumberFormat="1" applyFill="1" applyBorder="1" applyAlignment="1">
      <alignment/>
    </xf>
    <xf numFmtId="2" fontId="0" fillId="10" borderId="3" xfId="17" applyNumberFormat="1" applyFill="1" applyBorder="1" applyAlignment="1">
      <alignment horizontal="center"/>
    </xf>
    <xf numFmtId="2" fontId="0" fillId="10" borderId="128" xfId="0" applyNumberForma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2" fontId="2" fillId="10" borderId="4" xfId="0" applyNumberFormat="1" applyFont="1" applyFill="1" applyBorder="1" applyAlignment="1">
      <alignment horizontal="center"/>
    </xf>
    <xf numFmtId="2" fontId="2" fillId="10" borderId="17" xfId="17" applyNumberFormat="1" applyFont="1" applyFill="1" applyBorder="1" applyAlignment="1">
      <alignment horizontal="center"/>
    </xf>
    <xf numFmtId="2" fontId="2" fillId="10" borderId="129" xfId="0" applyNumberFormat="1" applyFont="1" applyFill="1" applyBorder="1" applyAlignment="1">
      <alignment horizontal="center"/>
    </xf>
    <xf numFmtId="2" fontId="2" fillId="10" borderId="23" xfId="0" applyNumberFormat="1" applyFont="1" applyFill="1" applyBorder="1" applyAlignment="1">
      <alignment horizontal="center"/>
    </xf>
    <xf numFmtId="2" fontId="2" fillId="10" borderId="12" xfId="0" applyNumberFormat="1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171" fontId="2" fillId="10" borderId="12" xfId="17" applyFont="1" applyFill="1" applyBorder="1" applyAlignment="1">
      <alignment horizontal="center"/>
    </xf>
    <xf numFmtId="171" fontId="2" fillId="10" borderId="16" xfId="17" applyFont="1" applyFill="1" applyBorder="1" applyAlignment="1">
      <alignment horizontal="center"/>
    </xf>
    <xf numFmtId="0" fontId="2" fillId="10" borderId="123" xfId="0" applyFont="1" applyFill="1" applyBorder="1" applyAlignment="1">
      <alignment horizontal="center"/>
    </xf>
    <xf numFmtId="2" fontId="5" fillId="8" borderId="118" xfId="0" applyNumberFormat="1" applyFont="1" applyFill="1" applyBorder="1" applyAlignment="1">
      <alignment horizontal="center"/>
    </xf>
    <xf numFmtId="2" fontId="5" fillId="10" borderId="8" xfId="0" applyNumberFormat="1" applyFont="1" applyFill="1" applyBorder="1" applyAlignment="1">
      <alignment horizontal="center"/>
    </xf>
    <xf numFmtId="2" fontId="0" fillId="4" borderId="117" xfId="0" applyNumberFormat="1" applyFill="1" applyBorder="1" applyAlignment="1" applyProtection="1">
      <alignment horizontal="center"/>
      <protection/>
    </xf>
    <xf numFmtId="2" fontId="2" fillId="10" borderId="8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4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9" borderId="113" xfId="0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113" xfId="0" applyFont="1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113" xfId="0" applyFill="1" applyBorder="1" applyAlignment="1">
      <alignment horizontal="center"/>
    </xf>
    <xf numFmtId="0" fontId="0" fillId="13" borderId="6" xfId="0" applyFont="1" applyFill="1" applyBorder="1" applyAlignment="1">
      <alignment horizontal="center"/>
    </xf>
    <xf numFmtId="0" fontId="0" fillId="13" borderId="7" xfId="0" applyFont="1" applyFill="1" applyBorder="1" applyAlignment="1">
      <alignment horizontal="center"/>
    </xf>
    <xf numFmtId="0" fontId="0" fillId="13" borderId="113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113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39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25" fillId="12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0" borderId="130" xfId="0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6" borderId="73" xfId="0" applyFont="1" applyFill="1" applyBorder="1" applyAlignment="1">
      <alignment horizontal="center"/>
    </xf>
    <xf numFmtId="0" fontId="11" fillId="6" borderId="7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1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171450</xdr:colOff>
      <xdr:row>12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3850"/>
          <a:ext cx="16954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3</xdr:row>
      <xdr:rowOff>0</xdr:rowOff>
    </xdr:from>
    <xdr:to>
      <xdr:col>6</xdr:col>
      <xdr:colOff>647700</xdr:colOff>
      <xdr:row>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485775"/>
          <a:ext cx="237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workbookViewId="0" topLeftCell="A1">
      <selection activeCell="A17" sqref="A17"/>
    </sheetView>
  </sheetViews>
  <sheetFormatPr defaultColWidth="11.421875" defaultRowHeight="12.75"/>
  <sheetData/>
  <sheetProtection password="C6BA" sheet="1" objects="1" scenarios="1" selectLockedCells="1" selectUnlockedCells="1"/>
  <printOptions/>
  <pageMargins left="0.75" right="0.75" top="1" bottom="1" header="0" footer="0"/>
  <pageSetup orientation="portrait" r:id="rId4"/>
  <drawing r:id="rId3"/>
  <legacyDrawing r:id="rId2"/>
  <oleObjects>
    <oleObject progId="Word.Document.8" shapeId="1942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workbookViewId="0" topLeftCell="A1">
      <selection activeCell="S31" sqref="S31:S34"/>
    </sheetView>
  </sheetViews>
  <sheetFormatPr defaultColWidth="11.421875" defaultRowHeight="12.75"/>
  <sheetData/>
  <sheetProtection password="C6BA" sheet="1" objects="1" scenarios="1" selectLockedCells="1"/>
  <printOptions/>
  <pageMargins left="0.75" right="0.75" top="1" bottom="1" header="0" footer="0"/>
  <pageSetup orientation="portrait" r:id="rId4"/>
  <legacyDrawing r:id="rId3"/>
  <oleObjects>
    <oleObject progId="Word.Document.8" shapeId="1051796" r:id="rId1"/>
    <oleObject progId="Word.Document.8" shapeId="105781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AI612"/>
  <sheetViews>
    <sheetView view="pageBreakPreview" zoomScale="75" zoomScaleNormal="50" zoomScaleSheetLayoutView="75" workbookViewId="0" topLeftCell="D58">
      <selection activeCell="P84" sqref="P84"/>
    </sheetView>
  </sheetViews>
  <sheetFormatPr defaultColWidth="11.421875" defaultRowHeight="12.75"/>
  <cols>
    <col min="1" max="1" width="11.421875" style="4" customWidth="1"/>
    <col min="2" max="2" width="12.57421875" style="4" customWidth="1"/>
    <col min="3" max="3" width="11.421875" style="29" customWidth="1"/>
    <col min="4" max="4" width="13.421875" style="47" customWidth="1"/>
    <col min="5" max="5" width="12.8515625" style="29" customWidth="1"/>
    <col min="6" max="6" width="11.421875" style="47" customWidth="1"/>
    <col min="7" max="10" width="11.421875" style="1" customWidth="1"/>
    <col min="11" max="11" width="11.421875" style="21" customWidth="1"/>
    <col min="12" max="12" width="13.140625" style="47" customWidth="1"/>
    <col min="13" max="13" width="13.421875" style="25" customWidth="1"/>
    <col min="14" max="14" width="11.421875" style="98" customWidth="1"/>
    <col min="15" max="16384" width="11.421875" style="4" customWidth="1"/>
  </cols>
  <sheetData>
    <row r="1" spans="2:13" s="43" customFormat="1" ht="25.5" customHeight="1" thickBot="1">
      <c r="B1" s="416" t="s">
        <v>208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35" s="18" customFormat="1" ht="13.5" thickBot="1">
      <c r="A2" s="15" t="s">
        <v>0</v>
      </c>
      <c r="B2" s="16" t="s">
        <v>16</v>
      </c>
      <c r="C2" s="27" t="s">
        <v>27</v>
      </c>
      <c r="D2" s="44" t="s">
        <v>23</v>
      </c>
      <c r="E2" s="27" t="s">
        <v>28</v>
      </c>
      <c r="F2" s="44" t="s">
        <v>24</v>
      </c>
      <c r="G2" s="18" t="s">
        <v>15</v>
      </c>
      <c r="H2" s="18" t="s">
        <v>30</v>
      </c>
      <c r="I2" s="18" t="s">
        <v>29</v>
      </c>
      <c r="J2" s="18" t="s">
        <v>21</v>
      </c>
      <c r="K2" s="20" t="s">
        <v>25</v>
      </c>
      <c r="L2" s="48" t="s">
        <v>22</v>
      </c>
      <c r="M2" s="20" t="s">
        <v>26</v>
      </c>
      <c r="N2" s="94" t="s">
        <v>31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14" s="58" customFormat="1" ht="13.5" thickBot="1">
      <c r="A3" s="418" t="s">
        <v>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20"/>
    </row>
    <row r="4" spans="1:14" ht="12.75">
      <c r="A4" s="6" t="s">
        <v>1</v>
      </c>
      <c r="B4" s="2">
        <v>11</v>
      </c>
      <c r="C4" s="28">
        <v>100</v>
      </c>
      <c r="D4" s="45">
        <f>B4*C4</f>
        <v>1100</v>
      </c>
      <c r="E4" s="28">
        <v>1.5</v>
      </c>
      <c r="F4" s="45">
        <f>B4*E4</f>
        <v>16.5</v>
      </c>
      <c r="G4" s="1" t="s">
        <v>17</v>
      </c>
      <c r="H4" s="1">
        <v>1.1</v>
      </c>
      <c r="I4" s="1">
        <v>1</v>
      </c>
      <c r="J4" s="1">
        <v>13.9</v>
      </c>
      <c r="K4" s="22">
        <f>D4/J4</f>
        <v>79.13669064748201</v>
      </c>
      <c r="L4" s="49">
        <f>K4*H4</f>
        <v>87.05035971223022</v>
      </c>
      <c r="M4" s="25">
        <f>K4*I4</f>
        <v>79.13669064748201</v>
      </c>
      <c r="N4" s="95">
        <f>K4-F4</f>
        <v>62.63669064748201</v>
      </c>
    </row>
    <row r="5" spans="1:14" ht="12.75">
      <c r="A5" s="73" t="s">
        <v>2</v>
      </c>
      <c r="B5" s="74">
        <v>13</v>
      </c>
      <c r="C5" s="28">
        <v>100</v>
      </c>
      <c r="D5" s="45">
        <f aca="true" t="shared" si="0" ref="D5:D62">B5*C5</f>
        <v>1300</v>
      </c>
      <c r="E5" s="28">
        <v>1.5</v>
      </c>
      <c r="F5" s="45">
        <f aca="true" t="shared" si="1" ref="F5:F62">B5*E5</f>
        <v>19.5</v>
      </c>
      <c r="G5" s="1" t="s">
        <v>17</v>
      </c>
      <c r="H5" s="1">
        <v>1.1</v>
      </c>
      <c r="I5" s="1">
        <v>1</v>
      </c>
      <c r="J5" s="1">
        <v>13.9</v>
      </c>
      <c r="K5" s="22">
        <f aca="true" t="shared" si="2" ref="K5:K68">D5/J5</f>
        <v>93.5251798561151</v>
      </c>
      <c r="L5" s="49">
        <f aca="true" t="shared" si="3" ref="L5:L68">K5*H5</f>
        <v>102.87769784172662</v>
      </c>
      <c r="M5" s="25">
        <f aca="true" t="shared" si="4" ref="M5:M68">K5*I5</f>
        <v>93.5251798561151</v>
      </c>
      <c r="N5" s="95">
        <f aca="true" t="shared" si="5" ref="N5:N68">K5-F5</f>
        <v>74.0251798561151</v>
      </c>
    </row>
    <row r="6" spans="1:14" ht="12.75">
      <c r="A6" s="6" t="s">
        <v>3</v>
      </c>
      <c r="B6" s="2">
        <v>14.8</v>
      </c>
      <c r="C6" s="28">
        <v>80</v>
      </c>
      <c r="D6" s="45">
        <f t="shared" si="0"/>
        <v>1184</v>
      </c>
      <c r="E6" s="28">
        <v>1</v>
      </c>
      <c r="F6" s="45">
        <f t="shared" si="1"/>
        <v>14.8</v>
      </c>
      <c r="G6" s="1" t="s">
        <v>17</v>
      </c>
      <c r="H6" s="1">
        <v>1.1</v>
      </c>
      <c r="I6" s="1">
        <v>1</v>
      </c>
      <c r="J6" s="1">
        <v>13.9</v>
      </c>
      <c r="K6" s="22">
        <f t="shared" si="2"/>
        <v>85.17985611510791</v>
      </c>
      <c r="L6" s="49">
        <f t="shared" si="3"/>
        <v>93.6978417266187</v>
      </c>
      <c r="M6" s="25">
        <f t="shared" si="4"/>
        <v>85.17985611510791</v>
      </c>
      <c r="N6" s="95">
        <f t="shared" si="5"/>
        <v>70.37985611510791</v>
      </c>
    </row>
    <row r="7" spans="1:14" ht="12.75">
      <c r="A7" s="73" t="s">
        <v>4</v>
      </c>
      <c r="B7" s="74">
        <v>16.6</v>
      </c>
      <c r="C7" s="28">
        <v>80</v>
      </c>
      <c r="D7" s="45">
        <f t="shared" si="0"/>
        <v>1328</v>
      </c>
      <c r="E7" s="28">
        <v>1</v>
      </c>
      <c r="F7" s="45">
        <f t="shared" si="1"/>
        <v>16.6</v>
      </c>
      <c r="G7" s="1" t="s">
        <v>17</v>
      </c>
      <c r="H7" s="1">
        <v>1.1</v>
      </c>
      <c r="I7" s="1">
        <v>1</v>
      </c>
      <c r="J7" s="1">
        <v>13.9</v>
      </c>
      <c r="K7" s="22">
        <f t="shared" si="2"/>
        <v>95.53956834532374</v>
      </c>
      <c r="L7" s="49">
        <f t="shared" si="3"/>
        <v>105.09352517985613</v>
      </c>
      <c r="M7" s="25">
        <f t="shared" si="4"/>
        <v>95.53956834532374</v>
      </c>
      <c r="N7" s="95">
        <f t="shared" si="5"/>
        <v>78.93956834532375</v>
      </c>
    </row>
    <row r="8" spans="1:14" ht="12.75">
      <c r="A8" s="6" t="s">
        <v>5</v>
      </c>
      <c r="B8" s="2">
        <v>18.4</v>
      </c>
      <c r="C8" s="28">
        <v>75</v>
      </c>
      <c r="D8" s="45">
        <f t="shared" si="0"/>
        <v>1380</v>
      </c>
      <c r="E8" s="28">
        <v>1</v>
      </c>
      <c r="F8" s="45">
        <f t="shared" si="1"/>
        <v>18.4</v>
      </c>
      <c r="G8" s="1" t="s">
        <v>17</v>
      </c>
      <c r="H8" s="1">
        <v>1.1</v>
      </c>
      <c r="I8" s="1">
        <v>1</v>
      </c>
      <c r="J8" s="1">
        <v>13.9</v>
      </c>
      <c r="K8" s="22">
        <f t="shared" si="2"/>
        <v>99.28057553956835</v>
      </c>
      <c r="L8" s="49">
        <f t="shared" si="3"/>
        <v>109.2086330935252</v>
      </c>
      <c r="M8" s="25">
        <f t="shared" si="4"/>
        <v>99.28057553956835</v>
      </c>
      <c r="N8" s="95">
        <f t="shared" si="5"/>
        <v>80.88057553956835</v>
      </c>
    </row>
    <row r="9" spans="1:14" ht="12.75">
      <c r="A9" s="73" t="s">
        <v>6</v>
      </c>
      <c r="B9" s="74">
        <v>20.6</v>
      </c>
      <c r="C9" s="28">
        <v>75</v>
      </c>
      <c r="D9" s="45">
        <f t="shared" si="0"/>
        <v>1545</v>
      </c>
      <c r="E9" s="28">
        <v>1</v>
      </c>
      <c r="F9" s="45">
        <f t="shared" si="1"/>
        <v>20.6</v>
      </c>
      <c r="G9" s="1" t="s">
        <v>17</v>
      </c>
      <c r="H9" s="1">
        <v>1.1</v>
      </c>
      <c r="I9" s="1">
        <v>1</v>
      </c>
      <c r="J9" s="1">
        <v>13.9</v>
      </c>
      <c r="K9" s="22">
        <f t="shared" si="2"/>
        <v>111.15107913669064</v>
      </c>
      <c r="L9" s="49">
        <f t="shared" si="3"/>
        <v>122.26618705035972</v>
      </c>
      <c r="M9" s="25">
        <f t="shared" si="4"/>
        <v>111.15107913669064</v>
      </c>
      <c r="N9" s="95">
        <f t="shared" si="5"/>
        <v>90.55107913669065</v>
      </c>
    </row>
    <row r="10" spans="1:14" ht="12.75">
      <c r="A10" s="6" t="s">
        <v>7</v>
      </c>
      <c r="B10" s="2">
        <v>23.5</v>
      </c>
      <c r="C10" s="28">
        <v>75</v>
      </c>
      <c r="D10" s="45">
        <f t="shared" si="0"/>
        <v>1762.5</v>
      </c>
      <c r="E10" s="28">
        <v>1</v>
      </c>
      <c r="F10" s="45">
        <f t="shared" si="1"/>
        <v>23.5</v>
      </c>
      <c r="G10" s="1" t="s">
        <v>17</v>
      </c>
      <c r="H10" s="1">
        <v>1.1</v>
      </c>
      <c r="I10" s="1">
        <v>1</v>
      </c>
      <c r="J10" s="1">
        <v>13.9</v>
      </c>
      <c r="K10" s="22">
        <f t="shared" si="2"/>
        <v>126.79856115107913</v>
      </c>
      <c r="L10" s="49">
        <f t="shared" si="3"/>
        <v>139.47841726618705</v>
      </c>
      <c r="M10" s="25">
        <f t="shared" si="4"/>
        <v>126.79856115107913</v>
      </c>
      <c r="N10" s="95">
        <f t="shared" si="5"/>
        <v>103.29856115107913</v>
      </c>
    </row>
    <row r="11" spans="1:14" ht="12.75">
      <c r="A11" s="73" t="s">
        <v>8</v>
      </c>
      <c r="B11" s="74">
        <v>26.2</v>
      </c>
      <c r="C11" s="28">
        <v>75</v>
      </c>
      <c r="D11" s="45">
        <f t="shared" si="0"/>
        <v>1965</v>
      </c>
      <c r="E11" s="28">
        <v>1</v>
      </c>
      <c r="F11" s="45">
        <f t="shared" si="1"/>
        <v>26.2</v>
      </c>
      <c r="G11" s="1" t="s">
        <v>17</v>
      </c>
      <c r="H11" s="1">
        <v>1.1</v>
      </c>
      <c r="I11" s="1">
        <v>1</v>
      </c>
      <c r="J11" s="1">
        <v>13.9</v>
      </c>
      <c r="K11" s="22">
        <f t="shared" si="2"/>
        <v>141.36690647482013</v>
      </c>
      <c r="L11" s="49">
        <f t="shared" si="3"/>
        <v>155.50359712230215</v>
      </c>
      <c r="M11" s="25">
        <f t="shared" si="4"/>
        <v>141.36690647482013</v>
      </c>
      <c r="N11" s="95">
        <f t="shared" si="5"/>
        <v>115.16690647482012</v>
      </c>
    </row>
    <row r="12" spans="1:14" ht="12.75">
      <c r="A12" s="6" t="s">
        <v>9</v>
      </c>
      <c r="B12" s="2">
        <v>29.1</v>
      </c>
      <c r="C12" s="28">
        <v>75</v>
      </c>
      <c r="D12" s="45">
        <f t="shared" si="0"/>
        <v>2182.5</v>
      </c>
      <c r="E12" s="28">
        <v>1</v>
      </c>
      <c r="F12" s="45">
        <f t="shared" si="1"/>
        <v>29.1</v>
      </c>
      <c r="G12" s="1" t="s">
        <v>17</v>
      </c>
      <c r="H12" s="1">
        <v>1.1</v>
      </c>
      <c r="I12" s="1">
        <v>1</v>
      </c>
      <c r="J12" s="1">
        <v>13.9</v>
      </c>
      <c r="K12" s="22">
        <f t="shared" si="2"/>
        <v>157.01438848920864</v>
      </c>
      <c r="L12" s="49">
        <f t="shared" si="3"/>
        <v>172.71582733812951</v>
      </c>
      <c r="M12" s="25">
        <f t="shared" si="4"/>
        <v>157.01438848920864</v>
      </c>
      <c r="N12" s="95">
        <f t="shared" si="5"/>
        <v>127.91438848920865</v>
      </c>
    </row>
    <row r="13" spans="1:14" ht="12.75">
      <c r="A13" s="6" t="s">
        <v>10</v>
      </c>
      <c r="B13" s="2">
        <v>32.2</v>
      </c>
      <c r="C13" s="28">
        <v>55</v>
      </c>
      <c r="D13" s="45">
        <f t="shared" si="0"/>
        <v>1771.0000000000002</v>
      </c>
      <c r="E13" s="28">
        <v>1</v>
      </c>
      <c r="F13" s="45">
        <f t="shared" si="1"/>
        <v>32.2</v>
      </c>
      <c r="G13" s="1" t="s">
        <v>17</v>
      </c>
      <c r="H13" s="1">
        <v>1.1</v>
      </c>
      <c r="I13" s="1">
        <v>1</v>
      </c>
      <c r="J13" s="1">
        <v>13.9</v>
      </c>
      <c r="K13" s="22">
        <f t="shared" si="2"/>
        <v>127.41007194244605</v>
      </c>
      <c r="L13" s="49">
        <f t="shared" si="3"/>
        <v>140.15107913669067</v>
      </c>
      <c r="M13" s="25">
        <f t="shared" si="4"/>
        <v>127.41007194244605</v>
      </c>
      <c r="N13" s="95">
        <f t="shared" si="5"/>
        <v>95.21007194244605</v>
      </c>
    </row>
    <row r="14" spans="1:14" ht="12.75">
      <c r="A14" s="75" t="s">
        <v>11</v>
      </c>
      <c r="B14" s="76">
        <v>36.1</v>
      </c>
      <c r="C14" s="28">
        <v>55</v>
      </c>
      <c r="D14" s="45">
        <f t="shared" si="0"/>
        <v>1985.5</v>
      </c>
      <c r="E14" s="28">
        <v>1</v>
      </c>
      <c r="F14" s="45">
        <f t="shared" si="1"/>
        <v>36.1</v>
      </c>
      <c r="G14" s="1" t="s">
        <v>17</v>
      </c>
      <c r="H14" s="1">
        <v>1.1</v>
      </c>
      <c r="I14" s="1">
        <v>1</v>
      </c>
      <c r="J14" s="1">
        <v>13.9</v>
      </c>
      <c r="K14" s="22">
        <f t="shared" si="2"/>
        <v>142.84172661870502</v>
      </c>
      <c r="L14" s="49">
        <f t="shared" si="3"/>
        <v>157.12589928057554</v>
      </c>
      <c r="M14" s="25">
        <f t="shared" si="4"/>
        <v>142.84172661870502</v>
      </c>
      <c r="N14" s="95">
        <f t="shared" si="5"/>
        <v>106.74172661870503</v>
      </c>
    </row>
    <row r="15" spans="1:14" ht="12.75">
      <c r="A15" s="6" t="s">
        <v>12</v>
      </c>
      <c r="B15" s="2">
        <v>41.1</v>
      </c>
      <c r="C15" s="28">
        <v>55</v>
      </c>
      <c r="D15" s="45">
        <f t="shared" si="0"/>
        <v>2260.5</v>
      </c>
      <c r="E15" s="28">
        <v>1</v>
      </c>
      <c r="F15" s="45">
        <f t="shared" si="1"/>
        <v>41.1</v>
      </c>
      <c r="G15" s="1" t="s">
        <v>17</v>
      </c>
      <c r="H15" s="1">
        <v>1.1</v>
      </c>
      <c r="I15" s="1">
        <v>1</v>
      </c>
      <c r="J15" s="1">
        <v>13.9</v>
      </c>
      <c r="K15" s="22">
        <f t="shared" si="2"/>
        <v>162.62589928057554</v>
      </c>
      <c r="L15" s="49">
        <f t="shared" si="3"/>
        <v>178.8884892086331</v>
      </c>
      <c r="M15" s="25">
        <f t="shared" si="4"/>
        <v>162.62589928057554</v>
      </c>
      <c r="N15" s="95">
        <f t="shared" si="5"/>
        <v>121.52589928057554</v>
      </c>
    </row>
    <row r="16" spans="1:14" ht="12.75">
      <c r="A16" s="75" t="s">
        <v>13</v>
      </c>
      <c r="B16" s="76">
        <v>45.2</v>
      </c>
      <c r="C16" s="28">
        <v>55</v>
      </c>
      <c r="D16" s="45">
        <f t="shared" si="0"/>
        <v>2486</v>
      </c>
      <c r="E16" s="28">
        <v>1</v>
      </c>
      <c r="F16" s="45">
        <f t="shared" si="1"/>
        <v>45.2</v>
      </c>
      <c r="G16" s="1" t="s">
        <v>17</v>
      </c>
      <c r="H16" s="1">
        <v>1.1</v>
      </c>
      <c r="I16" s="1">
        <v>1</v>
      </c>
      <c r="J16" s="1">
        <v>13.9</v>
      </c>
      <c r="K16" s="22">
        <f t="shared" si="2"/>
        <v>178.84892086330936</v>
      </c>
      <c r="L16" s="49">
        <f t="shared" si="3"/>
        <v>196.7338129496403</v>
      </c>
      <c r="M16" s="25">
        <f t="shared" si="4"/>
        <v>178.84892086330936</v>
      </c>
      <c r="N16" s="95">
        <f t="shared" si="5"/>
        <v>133.64892086330934</v>
      </c>
    </row>
    <row r="17" spans="1:14" ht="13.5" thickBot="1">
      <c r="A17" s="6" t="s">
        <v>14</v>
      </c>
      <c r="B17" s="2">
        <v>48.2</v>
      </c>
      <c r="C17" s="28">
        <v>55</v>
      </c>
      <c r="D17" s="45">
        <f t="shared" si="0"/>
        <v>2651</v>
      </c>
      <c r="E17" s="28">
        <v>1</v>
      </c>
      <c r="F17" s="45">
        <f t="shared" si="1"/>
        <v>48.2</v>
      </c>
      <c r="G17" s="1" t="s">
        <v>17</v>
      </c>
      <c r="H17" s="1">
        <v>1.1</v>
      </c>
      <c r="I17" s="1">
        <v>1</v>
      </c>
      <c r="J17" s="1">
        <v>13.9</v>
      </c>
      <c r="K17" s="22">
        <f t="shared" si="2"/>
        <v>190.71942446043164</v>
      </c>
      <c r="L17" s="49">
        <f t="shared" si="3"/>
        <v>209.79136690647482</v>
      </c>
      <c r="M17" s="25">
        <f t="shared" si="4"/>
        <v>190.71942446043164</v>
      </c>
      <c r="N17" s="95">
        <f t="shared" si="5"/>
        <v>142.51942446043165</v>
      </c>
    </row>
    <row r="18" spans="1:14" ht="13.5" thickBot="1">
      <c r="A18" s="410" t="s">
        <v>43</v>
      </c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7"/>
    </row>
    <row r="19" spans="1:14" ht="12.75">
      <c r="A19" s="6" t="s">
        <v>1</v>
      </c>
      <c r="B19" s="2">
        <v>11</v>
      </c>
      <c r="C19" s="28">
        <v>100</v>
      </c>
      <c r="D19" s="45">
        <f t="shared" si="0"/>
        <v>1100</v>
      </c>
      <c r="E19" s="28">
        <v>1.5</v>
      </c>
      <c r="F19" s="45">
        <f t="shared" si="1"/>
        <v>16.5</v>
      </c>
      <c r="G19" s="1" t="s">
        <v>18</v>
      </c>
      <c r="H19" s="1">
        <v>1.6</v>
      </c>
      <c r="I19" s="1">
        <v>1</v>
      </c>
      <c r="J19" s="1">
        <v>18.4</v>
      </c>
      <c r="K19" s="22">
        <f t="shared" si="2"/>
        <v>59.78260869565218</v>
      </c>
      <c r="L19" s="49">
        <f t="shared" si="3"/>
        <v>95.6521739130435</v>
      </c>
      <c r="M19" s="25">
        <f t="shared" si="4"/>
        <v>59.78260869565218</v>
      </c>
      <c r="N19" s="95">
        <f t="shared" si="5"/>
        <v>43.28260869565218</v>
      </c>
    </row>
    <row r="20" spans="1:14" ht="12.75">
      <c r="A20" s="73" t="s">
        <v>2</v>
      </c>
      <c r="B20" s="74">
        <v>13</v>
      </c>
      <c r="C20" s="28">
        <v>100</v>
      </c>
      <c r="D20" s="45">
        <f t="shared" si="0"/>
        <v>1300</v>
      </c>
      <c r="E20" s="28">
        <v>1.5</v>
      </c>
      <c r="F20" s="45">
        <f t="shared" si="1"/>
        <v>19.5</v>
      </c>
      <c r="G20" s="1" t="s">
        <v>18</v>
      </c>
      <c r="H20" s="1">
        <v>1.6</v>
      </c>
      <c r="I20" s="1">
        <v>1</v>
      </c>
      <c r="J20" s="1">
        <v>18.4</v>
      </c>
      <c r="K20" s="22">
        <f t="shared" si="2"/>
        <v>70.65217391304348</v>
      </c>
      <c r="L20" s="49">
        <f t="shared" si="3"/>
        <v>113.04347826086958</v>
      </c>
      <c r="M20" s="25">
        <f t="shared" si="4"/>
        <v>70.65217391304348</v>
      </c>
      <c r="N20" s="95">
        <f t="shared" si="5"/>
        <v>51.152173913043484</v>
      </c>
    </row>
    <row r="21" spans="1:14" ht="12.75">
      <c r="A21" s="6" t="s">
        <v>3</v>
      </c>
      <c r="B21" s="2">
        <v>14.8</v>
      </c>
      <c r="C21" s="28">
        <v>80</v>
      </c>
      <c r="D21" s="45">
        <f t="shared" si="0"/>
        <v>1184</v>
      </c>
      <c r="E21" s="28">
        <v>1</v>
      </c>
      <c r="F21" s="45">
        <f t="shared" si="1"/>
        <v>14.8</v>
      </c>
      <c r="G21" s="1" t="s">
        <v>18</v>
      </c>
      <c r="H21" s="1">
        <v>1.6</v>
      </c>
      <c r="I21" s="1">
        <v>1</v>
      </c>
      <c r="J21" s="1">
        <v>18.4</v>
      </c>
      <c r="K21" s="22">
        <f t="shared" si="2"/>
        <v>64.34782608695653</v>
      </c>
      <c r="L21" s="49">
        <f t="shared" si="3"/>
        <v>102.95652173913045</v>
      </c>
      <c r="M21" s="25">
        <f t="shared" si="4"/>
        <v>64.34782608695653</v>
      </c>
      <c r="N21" s="95">
        <f t="shared" si="5"/>
        <v>49.54782608695653</v>
      </c>
    </row>
    <row r="22" spans="1:14" ht="12.75">
      <c r="A22" s="73" t="s">
        <v>4</v>
      </c>
      <c r="B22" s="74">
        <v>16.6</v>
      </c>
      <c r="C22" s="28">
        <v>80</v>
      </c>
      <c r="D22" s="45">
        <f t="shared" si="0"/>
        <v>1328</v>
      </c>
      <c r="E22" s="28">
        <v>1</v>
      </c>
      <c r="F22" s="45">
        <f t="shared" si="1"/>
        <v>16.6</v>
      </c>
      <c r="G22" s="1" t="s">
        <v>18</v>
      </c>
      <c r="H22" s="1">
        <v>1.6</v>
      </c>
      <c r="I22" s="1">
        <v>1</v>
      </c>
      <c r="J22" s="1">
        <v>18.4</v>
      </c>
      <c r="K22" s="22">
        <f t="shared" si="2"/>
        <v>72.17391304347827</v>
      </c>
      <c r="L22" s="49">
        <f t="shared" si="3"/>
        <v>115.47826086956523</v>
      </c>
      <c r="M22" s="25">
        <f t="shared" si="4"/>
        <v>72.17391304347827</v>
      </c>
      <c r="N22" s="95">
        <f t="shared" si="5"/>
        <v>55.573913043478264</v>
      </c>
    </row>
    <row r="23" spans="1:14" ht="12.75">
      <c r="A23" s="6" t="s">
        <v>5</v>
      </c>
      <c r="B23" s="2">
        <v>18.4</v>
      </c>
      <c r="C23" s="28">
        <v>80</v>
      </c>
      <c r="D23" s="45">
        <f t="shared" si="0"/>
        <v>1472</v>
      </c>
      <c r="E23" s="28">
        <v>1</v>
      </c>
      <c r="F23" s="45">
        <f t="shared" si="1"/>
        <v>18.4</v>
      </c>
      <c r="G23" s="1" t="s">
        <v>18</v>
      </c>
      <c r="H23" s="1">
        <v>1.6</v>
      </c>
      <c r="I23" s="1">
        <v>1</v>
      </c>
      <c r="J23" s="1">
        <v>18.4</v>
      </c>
      <c r="K23" s="22">
        <f t="shared" si="2"/>
        <v>80</v>
      </c>
      <c r="L23" s="49">
        <f t="shared" si="3"/>
        <v>128</v>
      </c>
      <c r="M23" s="25">
        <f t="shared" si="4"/>
        <v>80</v>
      </c>
      <c r="N23" s="95">
        <f t="shared" si="5"/>
        <v>61.6</v>
      </c>
    </row>
    <row r="24" spans="1:14" ht="12.75">
      <c r="A24" s="73" t="s">
        <v>6</v>
      </c>
      <c r="B24" s="74">
        <v>20.6</v>
      </c>
      <c r="C24" s="28">
        <v>75</v>
      </c>
      <c r="D24" s="45">
        <f t="shared" si="0"/>
        <v>1545</v>
      </c>
      <c r="E24" s="28">
        <v>1</v>
      </c>
      <c r="F24" s="45">
        <f t="shared" si="1"/>
        <v>20.6</v>
      </c>
      <c r="G24" s="1" t="s">
        <v>18</v>
      </c>
      <c r="H24" s="1">
        <v>1.6</v>
      </c>
      <c r="I24" s="1">
        <v>1</v>
      </c>
      <c r="J24" s="1">
        <v>18.4</v>
      </c>
      <c r="K24" s="22">
        <f t="shared" si="2"/>
        <v>83.96739130434783</v>
      </c>
      <c r="L24" s="49">
        <f t="shared" si="3"/>
        <v>134.34782608695653</v>
      </c>
      <c r="M24" s="25">
        <f t="shared" si="4"/>
        <v>83.96739130434783</v>
      </c>
      <c r="N24" s="95">
        <f t="shared" si="5"/>
        <v>63.36739130434783</v>
      </c>
    </row>
    <row r="25" spans="1:14" ht="12.75">
      <c r="A25" s="6" t="s">
        <v>7</v>
      </c>
      <c r="B25" s="2">
        <v>23.5</v>
      </c>
      <c r="C25" s="28">
        <v>75</v>
      </c>
      <c r="D25" s="45">
        <f t="shared" si="0"/>
        <v>1762.5</v>
      </c>
      <c r="E25" s="28">
        <v>1</v>
      </c>
      <c r="F25" s="45">
        <f t="shared" si="1"/>
        <v>23.5</v>
      </c>
      <c r="G25" s="1" t="s">
        <v>18</v>
      </c>
      <c r="H25" s="1">
        <v>1.6</v>
      </c>
      <c r="I25" s="1">
        <v>1</v>
      </c>
      <c r="J25" s="1">
        <v>18.4</v>
      </c>
      <c r="K25" s="22">
        <f t="shared" si="2"/>
        <v>95.78804347826087</v>
      </c>
      <c r="L25" s="49">
        <f t="shared" si="3"/>
        <v>153.2608695652174</v>
      </c>
      <c r="M25" s="25">
        <f t="shared" si="4"/>
        <v>95.78804347826087</v>
      </c>
      <c r="N25" s="95">
        <f t="shared" si="5"/>
        <v>72.28804347826087</v>
      </c>
    </row>
    <row r="26" spans="1:14" ht="12.75">
      <c r="A26" s="73" t="s">
        <v>8</v>
      </c>
      <c r="B26" s="74">
        <v>26.2</v>
      </c>
      <c r="C26" s="28">
        <v>75</v>
      </c>
      <c r="D26" s="45">
        <f t="shared" si="0"/>
        <v>1965</v>
      </c>
      <c r="E26" s="28">
        <v>1</v>
      </c>
      <c r="F26" s="45">
        <f t="shared" si="1"/>
        <v>26.2</v>
      </c>
      <c r="G26" s="1" t="s">
        <v>18</v>
      </c>
      <c r="H26" s="1">
        <v>1.6</v>
      </c>
      <c r="I26" s="1">
        <v>1</v>
      </c>
      <c r="J26" s="1">
        <v>18.4</v>
      </c>
      <c r="K26" s="22">
        <f t="shared" si="2"/>
        <v>106.79347826086958</v>
      </c>
      <c r="L26" s="49">
        <f t="shared" si="3"/>
        <v>170.86956521739134</v>
      </c>
      <c r="M26" s="25">
        <f t="shared" si="4"/>
        <v>106.79347826086958</v>
      </c>
      <c r="N26" s="95">
        <f t="shared" si="5"/>
        <v>80.59347826086957</v>
      </c>
    </row>
    <row r="27" spans="1:14" ht="12.75">
      <c r="A27" s="6" t="s">
        <v>9</v>
      </c>
      <c r="B27" s="2">
        <v>29.1</v>
      </c>
      <c r="C27" s="28">
        <v>75</v>
      </c>
      <c r="D27" s="45">
        <f t="shared" si="0"/>
        <v>2182.5</v>
      </c>
      <c r="E27" s="28">
        <v>1</v>
      </c>
      <c r="F27" s="45">
        <f t="shared" si="1"/>
        <v>29.1</v>
      </c>
      <c r="G27" s="1" t="s">
        <v>18</v>
      </c>
      <c r="H27" s="1">
        <v>1.6</v>
      </c>
      <c r="I27" s="1">
        <v>1</v>
      </c>
      <c r="J27" s="1">
        <v>18.4</v>
      </c>
      <c r="K27" s="22">
        <f t="shared" si="2"/>
        <v>118.61413043478262</v>
      </c>
      <c r="L27" s="49">
        <f t="shared" si="3"/>
        <v>189.78260869565221</v>
      </c>
      <c r="M27" s="25">
        <f t="shared" si="4"/>
        <v>118.61413043478262</v>
      </c>
      <c r="N27" s="95">
        <f t="shared" si="5"/>
        <v>89.51413043478263</v>
      </c>
    </row>
    <row r="28" spans="1:14" ht="12.75">
      <c r="A28" s="6" t="s">
        <v>10</v>
      </c>
      <c r="B28" s="2">
        <v>32.2</v>
      </c>
      <c r="C28" s="28">
        <v>55</v>
      </c>
      <c r="D28" s="45">
        <f t="shared" si="0"/>
        <v>1771.0000000000002</v>
      </c>
      <c r="E28" s="28">
        <v>1</v>
      </c>
      <c r="F28" s="45">
        <f t="shared" si="1"/>
        <v>32.2</v>
      </c>
      <c r="G28" s="1" t="s">
        <v>18</v>
      </c>
      <c r="H28" s="1">
        <v>1.6</v>
      </c>
      <c r="I28" s="1">
        <v>1</v>
      </c>
      <c r="J28" s="1">
        <v>18.4</v>
      </c>
      <c r="K28" s="22">
        <f t="shared" si="2"/>
        <v>96.25000000000001</v>
      </c>
      <c r="L28" s="49">
        <f t="shared" si="3"/>
        <v>154.00000000000003</v>
      </c>
      <c r="M28" s="25">
        <f t="shared" si="4"/>
        <v>96.25000000000001</v>
      </c>
      <c r="N28" s="95">
        <f t="shared" si="5"/>
        <v>64.05000000000001</v>
      </c>
    </row>
    <row r="29" spans="1:14" ht="12.75">
      <c r="A29" s="75" t="s">
        <v>11</v>
      </c>
      <c r="B29" s="76">
        <v>36.1</v>
      </c>
      <c r="C29" s="28">
        <v>55</v>
      </c>
      <c r="D29" s="45">
        <f t="shared" si="0"/>
        <v>1985.5</v>
      </c>
      <c r="E29" s="28">
        <v>1</v>
      </c>
      <c r="F29" s="45">
        <f t="shared" si="1"/>
        <v>36.1</v>
      </c>
      <c r="G29" s="1" t="s">
        <v>18</v>
      </c>
      <c r="H29" s="1">
        <v>1.6</v>
      </c>
      <c r="I29" s="1">
        <v>1</v>
      </c>
      <c r="J29" s="1">
        <v>18.4</v>
      </c>
      <c r="K29" s="22">
        <f t="shared" si="2"/>
        <v>107.90760869565219</v>
      </c>
      <c r="L29" s="49">
        <f t="shared" si="3"/>
        <v>172.6521739130435</v>
      </c>
      <c r="M29" s="25">
        <f t="shared" si="4"/>
        <v>107.90760869565219</v>
      </c>
      <c r="N29" s="95">
        <f t="shared" si="5"/>
        <v>71.80760869565219</v>
      </c>
    </row>
    <row r="30" spans="1:14" ht="12.75">
      <c r="A30" s="6" t="s">
        <v>12</v>
      </c>
      <c r="B30" s="2">
        <v>41.1</v>
      </c>
      <c r="C30" s="28">
        <v>55</v>
      </c>
      <c r="D30" s="45">
        <f t="shared" si="0"/>
        <v>2260.5</v>
      </c>
      <c r="E30" s="28">
        <v>1</v>
      </c>
      <c r="F30" s="45">
        <f t="shared" si="1"/>
        <v>41.1</v>
      </c>
      <c r="G30" s="1" t="s">
        <v>18</v>
      </c>
      <c r="H30" s="1">
        <v>1.6</v>
      </c>
      <c r="I30" s="1">
        <v>1</v>
      </c>
      <c r="J30" s="1">
        <v>18.4</v>
      </c>
      <c r="K30" s="22">
        <f t="shared" si="2"/>
        <v>122.85326086956523</v>
      </c>
      <c r="L30" s="49">
        <f t="shared" si="3"/>
        <v>196.56521739130437</v>
      </c>
      <c r="M30" s="25">
        <f t="shared" si="4"/>
        <v>122.85326086956523</v>
      </c>
      <c r="N30" s="95">
        <f t="shared" si="5"/>
        <v>81.75326086956522</v>
      </c>
    </row>
    <row r="31" spans="1:14" ht="12.75">
      <c r="A31" s="75" t="s">
        <v>13</v>
      </c>
      <c r="B31" s="76">
        <v>45.2</v>
      </c>
      <c r="C31" s="28">
        <v>55</v>
      </c>
      <c r="D31" s="45">
        <f t="shared" si="0"/>
        <v>2486</v>
      </c>
      <c r="E31" s="28">
        <v>1</v>
      </c>
      <c r="F31" s="45">
        <f t="shared" si="1"/>
        <v>45.2</v>
      </c>
      <c r="G31" s="1" t="s">
        <v>18</v>
      </c>
      <c r="H31" s="1">
        <v>1.6</v>
      </c>
      <c r="I31" s="1">
        <v>1</v>
      </c>
      <c r="J31" s="1">
        <v>18.4</v>
      </c>
      <c r="K31" s="22">
        <f t="shared" si="2"/>
        <v>135.10869565217394</v>
      </c>
      <c r="L31" s="49">
        <f t="shared" si="3"/>
        <v>216.1739130434783</v>
      </c>
      <c r="M31" s="25">
        <f t="shared" si="4"/>
        <v>135.10869565217394</v>
      </c>
      <c r="N31" s="95">
        <f t="shared" si="5"/>
        <v>89.90869565217393</v>
      </c>
    </row>
    <row r="32" spans="1:14" ht="13.5" thickBot="1">
      <c r="A32" s="6" t="s">
        <v>14</v>
      </c>
      <c r="B32" s="2">
        <v>48.2</v>
      </c>
      <c r="C32" s="28">
        <v>55</v>
      </c>
      <c r="D32" s="45">
        <f t="shared" si="0"/>
        <v>2651</v>
      </c>
      <c r="E32" s="28">
        <v>1</v>
      </c>
      <c r="F32" s="45">
        <f t="shared" si="1"/>
        <v>48.2</v>
      </c>
      <c r="G32" s="1" t="s">
        <v>18</v>
      </c>
      <c r="H32" s="1">
        <v>1.6</v>
      </c>
      <c r="I32" s="1">
        <v>1</v>
      </c>
      <c r="J32" s="1">
        <v>18.4</v>
      </c>
      <c r="K32" s="22">
        <f t="shared" si="2"/>
        <v>144.07608695652175</v>
      </c>
      <c r="L32" s="49">
        <f t="shared" si="3"/>
        <v>230.5217391304348</v>
      </c>
      <c r="M32" s="25">
        <f t="shared" si="4"/>
        <v>144.07608695652175</v>
      </c>
      <c r="N32" s="95">
        <f t="shared" si="5"/>
        <v>95.87608695652175</v>
      </c>
    </row>
    <row r="33" spans="1:14" ht="13.5" thickBot="1">
      <c r="A33" s="410" t="s">
        <v>44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7"/>
    </row>
    <row r="34" spans="1:14" ht="12.75">
      <c r="A34" s="6" t="s">
        <v>1</v>
      </c>
      <c r="B34" s="2">
        <v>11</v>
      </c>
      <c r="C34" s="28">
        <v>100</v>
      </c>
      <c r="D34" s="45">
        <f t="shared" si="0"/>
        <v>1100</v>
      </c>
      <c r="E34" s="28">
        <v>1.5</v>
      </c>
      <c r="F34" s="45">
        <f t="shared" si="1"/>
        <v>16.5</v>
      </c>
      <c r="G34" s="1" t="s">
        <v>20</v>
      </c>
      <c r="H34" s="1">
        <v>2.2</v>
      </c>
      <c r="I34" s="1">
        <v>1</v>
      </c>
      <c r="J34" s="1">
        <v>23.8</v>
      </c>
      <c r="K34" s="22">
        <f t="shared" si="2"/>
        <v>46.21848739495798</v>
      </c>
      <c r="L34" s="49">
        <f t="shared" si="3"/>
        <v>101.68067226890757</v>
      </c>
      <c r="M34" s="25">
        <f t="shared" si="4"/>
        <v>46.21848739495798</v>
      </c>
      <c r="N34" s="95">
        <f t="shared" si="5"/>
        <v>29.718487394957982</v>
      </c>
    </row>
    <row r="35" spans="1:14" ht="12.75">
      <c r="A35" s="73" t="s">
        <v>2</v>
      </c>
      <c r="B35" s="74">
        <v>13</v>
      </c>
      <c r="C35" s="28">
        <v>100</v>
      </c>
      <c r="D35" s="45">
        <f t="shared" si="0"/>
        <v>1300</v>
      </c>
      <c r="E35" s="28">
        <v>1.5</v>
      </c>
      <c r="F35" s="45">
        <f t="shared" si="1"/>
        <v>19.5</v>
      </c>
      <c r="G35" s="1" t="s">
        <v>20</v>
      </c>
      <c r="H35" s="1">
        <v>2.2</v>
      </c>
      <c r="I35" s="1">
        <v>1</v>
      </c>
      <c r="J35" s="1">
        <v>23.8</v>
      </c>
      <c r="K35" s="22">
        <f t="shared" si="2"/>
        <v>54.621848739495796</v>
      </c>
      <c r="L35" s="49">
        <f t="shared" si="3"/>
        <v>120.16806722689076</v>
      </c>
      <c r="M35" s="25">
        <f t="shared" si="4"/>
        <v>54.621848739495796</v>
      </c>
      <c r="N35" s="95">
        <f t="shared" si="5"/>
        <v>35.121848739495796</v>
      </c>
    </row>
    <row r="36" spans="1:14" ht="12.75">
      <c r="A36" s="6" t="s">
        <v>3</v>
      </c>
      <c r="B36" s="2">
        <v>14.8</v>
      </c>
      <c r="C36" s="28">
        <v>80</v>
      </c>
      <c r="D36" s="45">
        <f t="shared" si="0"/>
        <v>1184</v>
      </c>
      <c r="E36" s="28">
        <v>1</v>
      </c>
      <c r="F36" s="45">
        <f t="shared" si="1"/>
        <v>14.8</v>
      </c>
      <c r="G36" s="1" t="s">
        <v>20</v>
      </c>
      <c r="H36" s="1">
        <v>2.2</v>
      </c>
      <c r="I36" s="1">
        <v>1</v>
      </c>
      <c r="J36" s="1">
        <v>23.8</v>
      </c>
      <c r="K36" s="22">
        <f t="shared" si="2"/>
        <v>49.747899159663866</v>
      </c>
      <c r="L36" s="49">
        <f t="shared" si="3"/>
        <v>109.44537815126051</v>
      </c>
      <c r="M36" s="25">
        <f t="shared" si="4"/>
        <v>49.747899159663866</v>
      </c>
      <c r="N36" s="95">
        <f t="shared" si="5"/>
        <v>34.94789915966386</v>
      </c>
    </row>
    <row r="37" spans="1:14" ht="12.75">
      <c r="A37" s="73" t="s">
        <v>4</v>
      </c>
      <c r="B37" s="74">
        <v>16.6</v>
      </c>
      <c r="C37" s="28">
        <v>80</v>
      </c>
      <c r="D37" s="45">
        <f t="shared" si="0"/>
        <v>1328</v>
      </c>
      <c r="E37" s="28">
        <v>1</v>
      </c>
      <c r="F37" s="45">
        <f t="shared" si="1"/>
        <v>16.6</v>
      </c>
      <c r="G37" s="1" t="s">
        <v>20</v>
      </c>
      <c r="H37" s="1">
        <v>2.2</v>
      </c>
      <c r="I37" s="1">
        <v>1</v>
      </c>
      <c r="J37" s="1">
        <v>23.8</v>
      </c>
      <c r="K37" s="22">
        <f t="shared" si="2"/>
        <v>55.79831932773109</v>
      </c>
      <c r="L37" s="49">
        <f t="shared" si="3"/>
        <v>122.75630252100841</v>
      </c>
      <c r="M37" s="25">
        <f t="shared" si="4"/>
        <v>55.79831932773109</v>
      </c>
      <c r="N37" s="95">
        <f t="shared" si="5"/>
        <v>39.19831932773109</v>
      </c>
    </row>
    <row r="38" spans="1:14" ht="12.75">
      <c r="A38" s="6" t="s">
        <v>5</v>
      </c>
      <c r="B38" s="2">
        <v>18.4</v>
      </c>
      <c r="C38" s="28">
        <v>80</v>
      </c>
      <c r="D38" s="45">
        <f t="shared" si="0"/>
        <v>1472</v>
      </c>
      <c r="E38" s="28">
        <v>1</v>
      </c>
      <c r="F38" s="45">
        <f t="shared" si="1"/>
        <v>18.4</v>
      </c>
      <c r="G38" s="1" t="s">
        <v>20</v>
      </c>
      <c r="H38" s="1">
        <v>2.2</v>
      </c>
      <c r="I38" s="1">
        <v>1</v>
      </c>
      <c r="J38" s="1">
        <v>23.8</v>
      </c>
      <c r="K38" s="22">
        <f t="shared" si="2"/>
        <v>61.84873949579832</v>
      </c>
      <c r="L38" s="49">
        <f t="shared" si="3"/>
        <v>136.0672268907563</v>
      </c>
      <c r="M38" s="25">
        <f t="shared" si="4"/>
        <v>61.84873949579832</v>
      </c>
      <c r="N38" s="95">
        <f t="shared" si="5"/>
        <v>43.44873949579832</v>
      </c>
    </row>
    <row r="39" spans="1:14" ht="12.75">
      <c r="A39" s="73" t="s">
        <v>6</v>
      </c>
      <c r="B39" s="74">
        <v>20.6</v>
      </c>
      <c r="C39" s="28">
        <v>75</v>
      </c>
      <c r="D39" s="45">
        <f t="shared" si="0"/>
        <v>1545</v>
      </c>
      <c r="E39" s="28">
        <v>1</v>
      </c>
      <c r="F39" s="45">
        <f t="shared" si="1"/>
        <v>20.6</v>
      </c>
      <c r="G39" s="1" t="s">
        <v>20</v>
      </c>
      <c r="H39" s="1">
        <v>2.2</v>
      </c>
      <c r="I39" s="1">
        <v>1</v>
      </c>
      <c r="J39" s="1">
        <v>23.8</v>
      </c>
      <c r="K39" s="22">
        <f t="shared" si="2"/>
        <v>64.91596638655462</v>
      </c>
      <c r="L39" s="49">
        <f t="shared" si="3"/>
        <v>142.81512605042016</v>
      </c>
      <c r="M39" s="25">
        <f t="shared" si="4"/>
        <v>64.91596638655462</v>
      </c>
      <c r="N39" s="95">
        <f t="shared" si="5"/>
        <v>44.315966386554614</v>
      </c>
    </row>
    <row r="40" spans="1:14" ht="12.75">
      <c r="A40" s="6" t="s">
        <v>7</v>
      </c>
      <c r="B40" s="2">
        <v>23.5</v>
      </c>
      <c r="C40" s="28">
        <v>75</v>
      </c>
      <c r="D40" s="45">
        <f t="shared" si="0"/>
        <v>1762.5</v>
      </c>
      <c r="E40" s="28">
        <v>1</v>
      </c>
      <c r="F40" s="45">
        <f t="shared" si="1"/>
        <v>23.5</v>
      </c>
      <c r="G40" s="1" t="s">
        <v>20</v>
      </c>
      <c r="H40" s="1">
        <v>2.2</v>
      </c>
      <c r="I40" s="1">
        <v>1</v>
      </c>
      <c r="J40" s="1">
        <v>23.8</v>
      </c>
      <c r="K40" s="22">
        <f t="shared" si="2"/>
        <v>74.05462184873949</v>
      </c>
      <c r="L40" s="49">
        <f t="shared" si="3"/>
        <v>162.92016806722688</v>
      </c>
      <c r="M40" s="25">
        <f t="shared" si="4"/>
        <v>74.05462184873949</v>
      </c>
      <c r="N40" s="95">
        <f t="shared" si="5"/>
        <v>50.55462184873949</v>
      </c>
    </row>
    <row r="41" spans="1:14" ht="12.75">
      <c r="A41" s="73" t="s">
        <v>8</v>
      </c>
      <c r="B41" s="74">
        <v>26.2</v>
      </c>
      <c r="C41" s="28">
        <v>75</v>
      </c>
      <c r="D41" s="45">
        <f t="shared" si="0"/>
        <v>1965</v>
      </c>
      <c r="E41" s="28">
        <v>1</v>
      </c>
      <c r="F41" s="45">
        <f t="shared" si="1"/>
        <v>26.2</v>
      </c>
      <c r="G41" s="1" t="s">
        <v>20</v>
      </c>
      <c r="H41" s="1">
        <v>2.2</v>
      </c>
      <c r="I41" s="1">
        <v>1</v>
      </c>
      <c r="J41" s="1">
        <v>23.8</v>
      </c>
      <c r="K41" s="22">
        <f t="shared" si="2"/>
        <v>82.56302521008404</v>
      </c>
      <c r="L41" s="49">
        <f t="shared" si="3"/>
        <v>181.6386554621849</v>
      </c>
      <c r="M41" s="25">
        <f t="shared" si="4"/>
        <v>82.56302521008404</v>
      </c>
      <c r="N41" s="95">
        <f t="shared" si="5"/>
        <v>56.36302521008403</v>
      </c>
    </row>
    <row r="42" spans="1:14" ht="12.75">
      <c r="A42" s="6" t="s">
        <v>9</v>
      </c>
      <c r="B42" s="2">
        <v>29.1</v>
      </c>
      <c r="C42" s="28">
        <v>75</v>
      </c>
      <c r="D42" s="45">
        <f t="shared" si="0"/>
        <v>2182.5</v>
      </c>
      <c r="E42" s="28">
        <v>1</v>
      </c>
      <c r="F42" s="45">
        <f t="shared" si="1"/>
        <v>29.1</v>
      </c>
      <c r="G42" s="1" t="s">
        <v>20</v>
      </c>
      <c r="H42" s="1">
        <v>2.2</v>
      </c>
      <c r="I42" s="1">
        <v>1</v>
      </c>
      <c r="J42" s="1">
        <v>23.8</v>
      </c>
      <c r="K42" s="22">
        <f t="shared" si="2"/>
        <v>91.7016806722689</v>
      </c>
      <c r="L42" s="49">
        <f t="shared" si="3"/>
        <v>201.7436974789916</v>
      </c>
      <c r="M42" s="25">
        <f t="shared" si="4"/>
        <v>91.7016806722689</v>
      </c>
      <c r="N42" s="95">
        <f t="shared" si="5"/>
        <v>62.601680672268905</v>
      </c>
    </row>
    <row r="43" spans="1:14" ht="12.75">
      <c r="A43" s="6" t="s">
        <v>10</v>
      </c>
      <c r="B43" s="2">
        <v>32.2</v>
      </c>
      <c r="C43" s="28">
        <v>55</v>
      </c>
      <c r="D43" s="45">
        <f t="shared" si="0"/>
        <v>1771.0000000000002</v>
      </c>
      <c r="E43" s="28">
        <v>1</v>
      </c>
      <c r="F43" s="45">
        <f t="shared" si="1"/>
        <v>32.2</v>
      </c>
      <c r="G43" s="1" t="s">
        <v>20</v>
      </c>
      <c r="H43" s="1">
        <v>2.2</v>
      </c>
      <c r="I43" s="1">
        <v>1</v>
      </c>
      <c r="J43" s="1">
        <v>23.8</v>
      </c>
      <c r="K43" s="22">
        <f t="shared" si="2"/>
        <v>74.41176470588236</v>
      </c>
      <c r="L43" s="49">
        <f t="shared" si="3"/>
        <v>163.70588235294122</v>
      </c>
      <c r="M43" s="25">
        <f t="shared" si="4"/>
        <v>74.41176470588236</v>
      </c>
      <c r="N43" s="95">
        <f t="shared" si="5"/>
        <v>42.21176470588236</v>
      </c>
    </row>
    <row r="44" spans="1:14" ht="12.75">
      <c r="A44" s="75" t="s">
        <v>11</v>
      </c>
      <c r="B44" s="76">
        <v>36.1</v>
      </c>
      <c r="C44" s="28">
        <v>55</v>
      </c>
      <c r="D44" s="45">
        <f t="shared" si="0"/>
        <v>1985.5</v>
      </c>
      <c r="E44" s="28">
        <v>1</v>
      </c>
      <c r="F44" s="45">
        <f t="shared" si="1"/>
        <v>36.1</v>
      </c>
      <c r="G44" s="1" t="s">
        <v>20</v>
      </c>
      <c r="H44" s="1">
        <v>2.2</v>
      </c>
      <c r="I44" s="1">
        <v>1</v>
      </c>
      <c r="J44" s="1">
        <v>23.8</v>
      </c>
      <c r="K44" s="22">
        <f t="shared" si="2"/>
        <v>83.42436974789916</v>
      </c>
      <c r="L44" s="49">
        <f t="shared" si="3"/>
        <v>183.53361344537817</v>
      </c>
      <c r="M44" s="25">
        <f t="shared" si="4"/>
        <v>83.42436974789916</v>
      </c>
      <c r="N44" s="95">
        <f t="shared" si="5"/>
        <v>47.32436974789916</v>
      </c>
    </row>
    <row r="45" spans="1:14" ht="12.75">
      <c r="A45" s="6" t="s">
        <v>12</v>
      </c>
      <c r="B45" s="2">
        <v>41.1</v>
      </c>
      <c r="C45" s="28">
        <v>55</v>
      </c>
      <c r="D45" s="45">
        <f t="shared" si="0"/>
        <v>2260.5</v>
      </c>
      <c r="E45" s="28">
        <v>1</v>
      </c>
      <c r="F45" s="45">
        <f t="shared" si="1"/>
        <v>41.1</v>
      </c>
      <c r="G45" s="1" t="s">
        <v>20</v>
      </c>
      <c r="H45" s="1">
        <v>2.2</v>
      </c>
      <c r="I45" s="1">
        <v>1</v>
      </c>
      <c r="J45" s="1">
        <v>23.8</v>
      </c>
      <c r="K45" s="22">
        <f t="shared" si="2"/>
        <v>94.97899159663865</v>
      </c>
      <c r="L45" s="49">
        <f t="shared" si="3"/>
        <v>208.95378151260505</v>
      </c>
      <c r="M45" s="25">
        <f t="shared" si="4"/>
        <v>94.97899159663865</v>
      </c>
      <c r="N45" s="95">
        <f t="shared" si="5"/>
        <v>53.87899159663865</v>
      </c>
    </row>
    <row r="46" spans="1:14" ht="12.75">
      <c r="A46" s="75" t="s">
        <v>13</v>
      </c>
      <c r="B46" s="76">
        <v>45.2</v>
      </c>
      <c r="C46" s="28">
        <v>55</v>
      </c>
      <c r="D46" s="45">
        <f t="shared" si="0"/>
        <v>2486</v>
      </c>
      <c r="E46" s="28">
        <v>1</v>
      </c>
      <c r="F46" s="45">
        <f t="shared" si="1"/>
        <v>45.2</v>
      </c>
      <c r="G46" s="1" t="s">
        <v>20</v>
      </c>
      <c r="H46" s="1">
        <v>2.2</v>
      </c>
      <c r="I46" s="1">
        <v>1</v>
      </c>
      <c r="J46" s="1">
        <v>23.8</v>
      </c>
      <c r="K46" s="22">
        <f t="shared" si="2"/>
        <v>104.45378151260503</v>
      </c>
      <c r="L46" s="49">
        <f t="shared" si="3"/>
        <v>229.7983193277311</v>
      </c>
      <c r="M46" s="25">
        <f t="shared" si="4"/>
        <v>104.45378151260503</v>
      </c>
      <c r="N46" s="95">
        <f t="shared" si="5"/>
        <v>59.25378151260503</v>
      </c>
    </row>
    <row r="47" spans="1:14" ht="13.5" thickBot="1">
      <c r="A47" s="6" t="s">
        <v>14</v>
      </c>
      <c r="B47" s="2">
        <v>48.2</v>
      </c>
      <c r="C47" s="28">
        <v>55</v>
      </c>
      <c r="D47" s="45">
        <f t="shared" si="0"/>
        <v>2651</v>
      </c>
      <c r="E47" s="28">
        <v>1</v>
      </c>
      <c r="F47" s="45">
        <f t="shared" si="1"/>
        <v>48.2</v>
      </c>
      <c r="G47" s="1" t="s">
        <v>20</v>
      </c>
      <c r="H47" s="1">
        <v>2.2</v>
      </c>
      <c r="I47" s="1">
        <v>1</v>
      </c>
      <c r="J47" s="1">
        <v>23.8</v>
      </c>
      <c r="K47" s="22">
        <f t="shared" si="2"/>
        <v>111.38655462184873</v>
      </c>
      <c r="L47" s="49">
        <f t="shared" si="3"/>
        <v>245.05042016806723</v>
      </c>
      <c r="M47" s="25">
        <f t="shared" si="4"/>
        <v>111.38655462184873</v>
      </c>
      <c r="N47" s="95">
        <f t="shared" si="5"/>
        <v>63.18655462184873</v>
      </c>
    </row>
    <row r="48" spans="1:14" ht="13.5" thickBot="1">
      <c r="A48" s="410" t="s">
        <v>45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7"/>
    </row>
    <row r="49" spans="1:14" ht="12.75">
      <c r="A49" s="6" t="s">
        <v>1</v>
      </c>
      <c r="B49" s="2">
        <v>11</v>
      </c>
      <c r="C49" s="28">
        <v>100</v>
      </c>
      <c r="D49" s="45">
        <f t="shared" si="0"/>
        <v>1100</v>
      </c>
      <c r="E49" s="28">
        <v>1.5</v>
      </c>
      <c r="F49" s="45">
        <f t="shared" si="1"/>
        <v>16.5</v>
      </c>
      <c r="G49" s="1" t="s">
        <v>19</v>
      </c>
      <c r="H49" s="1">
        <v>2.8</v>
      </c>
      <c r="I49" s="1">
        <v>1</v>
      </c>
      <c r="J49" s="1">
        <v>29.2</v>
      </c>
      <c r="K49" s="22">
        <f t="shared" si="2"/>
        <v>37.67123287671233</v>
      </c>
      <c r="L49" s="49">
        <f t="shared" si="3"/>
        <v>105.47945205479452</v>
      </c>
      <c r="M49" s="25">
        <f t="shared" si="4"/>
        <v>37.67123287671233</v>
      </c>
      <c r="N49" s="95">
        <f t="shared" si="5"/>
        <v>21.17123287671233</v>
      </c>
    </row>
    <row r="50" spans="1:14" ht="12.75">
      <c r="A50" s="73" t="s">
        <v>2</v>
      </c>
      <c r="B50" s="74">
        <v>13</v>
      </c>
      <c r="C50" s="28">
        <v>100</v>
      </c>
      <c r="D50" s="45">
        <f t="shared" si="0"/>
        <v>1300</v>
      </c>
      <c r="E50" s="28">
        <v>1.5</v>
      </c>
      <c r="F50" s="45">
        <f t="shared" si="1"/>
        <v>19.5</v>
      </c>
      <c r="G50" s="1" t="s">
        <v>19</v>
      </c>
      <c r="H50" s="1">
        <v>2.8</v>
      </c>
      <c r="I50" s="1">
        <v>1</v>
      </c>
      <c r="J50" s="1">
        <v>29.2</v>
      </c>
      <c r="K50" s="22">
        <f t="shared" si="2"/>
        <v>44.52054794520548</v>
      </c>
      <c r="L50" s="49">
        <f t="shared" si="3"/>
        <v>124.65753424657534</v>
      </c>
      <c r="M50" s="25">
        <f t="shared" si="4"/>
        <v>44.52054794520548</v>
      </c>
      <c r="N50" s="95">
        <f t="shared" si="5"/>
        <v>25.02054794520548</v>
      </c>
    </row>
    <row r="51" spans="1:14" ht="12.75">
      <c r="A51" s="6" t="s">
        <v>3</v>
      </c>
      <c r="B51" s="2">
        <v>14.8</v>
      </c>
      <c r="C51" s="28">
        <v>80</v>
      </c>
      <c r="D51" s="45">
        <f t="shared" si="0"/>
        <v>1184</v>
      </c>
      <c r="E51" s="28">
        <v>1</v>
      </c>
      <c r="F51" s="45">
        <f t="shared" si="1"/>
        <v>14.8</v>
      </c>
      <c r="G51" s="1" t="s">
        <v>19</v>
      </c>
      <c r="H51" s="1">
        <v>2.8</v>
      </c>
      <c r="I51" s="1">
        <v>1</v>
      </c>
      <c r="J51" s="1">
        <v>29.2</v>
      </c>
      <c r="K51" s="22">
        <f t="shared" si="2"/>
        <v>40.54794520547945</v>
      </c>
      <c r="L51" s="49">
        <f t="shared" si="3"/>
        <v>113.53424657534245</v>
      </c>
      <c r="M51" s="25">
        <f t="shared" si="4"/>
        <v>40.54794520547945</v>
      </c>
      <c r="N51" s="95">
        <f t="shared" si="5"/>
        <v>25.74794520547945</v>
      </c>
    </row>
    <row r="52" spans="1:14" ht="12.75">
      <c r="A52" s="73" t="s">
        <v>4</v>
      </c>
      <c r="B52" s="74">
        <v>16.6</v>
      </c>
      <c r="C52" s="28">
        <v>80</v>
      </c>
      <c r="D52" s="45">
        <f t="shared" si="0"/>
        <v>1328</v>
      </c>
      <c r="E52" s="28">
        <v>1</v>
      </c>
      <c r="F52" s="45">
        <f t="shared" si="1"/>
        <v>16.6</v>
      </c>
      <c r="G52" s="1" t="s">
        <v>19</v>
      </c>
      <c r="H52" s="1">
        <v>2.8</v>
      </c>
      <c r="I52" s="1">
        <v>1</v>
      </c>
      <c r="J52" s="1">
        <v>29.2</v>
      </c>
      <c r="K52" s="22">
        <f t="shared" si="2"/>
        <v>45.47945205479452</v>
      </c>
      <c r="L52" s="49">
        <f t="shared" si="3"/>
        <v>127.34246575342465</v>
      </c>
      <c r="M52" s="25">
        <f t="shared" si="4"/>
        <v>45.47945205479452</v>
      </c>
      <c r="N52" s="95">
        <f t="shared" si="5"/>
        <v>28.87945205479452</v>
      </c>
    </row>
    <row r="53" spans="1:14" ht="12.75">
      <c r="A53" s="6" t="s">
        <v>5</v>
      </c>
      <c r="B53" s="2">
        <v>18.4</v>
      </c>
      <c r="C53" s="28">
        <v>80</v>
      </c>
      <c r="D53" s="45">
        <f t="shared" si="0"/>
        <v>1472</v>
      </c>
      <c r="E53" s="28">
        <v>1</v>
      </c>
      <c r="F53" s="45">
        <f t="shared" si="1"/>
        <v>18.4</v>
      </c>
      <c r="G53" s="1" t="s">
        <v>19</v>
      </c>
      <c r="H53" s="1">
        <v>2.8</v>
      </c>
      <c r="I53" s="1">
        <v>1</v>
      </c>
      <c r="J53" s="1">
        <v>29.2</v>
      </c>
      <c r="K53" s="22">
        <f t="shared" si="2"/>
        <v>50.41095890410959</v>
      </c>
      <c r="L53" s="49">
        <f t="shared" si="3"/>
        <v>141.15068493150685</v>
      </c>
      <c r="M53" s="25">
        <f t="shared" si="4"/>
        <v>50.41095890410959</v>
      </c>
      <c r="N53" s="95">
        <f t="shared" si="5"/>
        <v>32.01095890410959</v>
      </c>
    </row>
    <row r="54" spans="1:14" ht="12.75">
      <c r="A54" s="73" t="s">
        <v>6</v>
      </c>
      <c r="B54" s="74">
        <v>20.6</v>
      </c>
      <c r="C54" s="28">
        <v>75</v>
      </c>
      <c r="D54" s="45">
        <f t="shared" si="0"/>
        <v>1545</v>
      </c>
      <c r="E54" s="28">
        <v>1</v>
      </c>
      <c r="F54" s="45">
        <f t="shared" si="1"/>
        <v>20.6</v>
      </c>
      <c r="G54" s="1" t="s">
        <v>19</v>
      </c>
      <c r="H54" s="1">
        <v>2.8</v>
      </c>
      <c r="I54" s="1">
        <v>1</v>
      </c>
      <c r="J54" s="1">
        <v>29.2</v>
      </c>
      <c r="K54" s="22">
        <f t="shared" si="2"/>
        <v>52.91095890410959</v>
      </c>
      <c r="L54" s="49">
        <f t="shared" si="3"/>
        <v>148.15068493150685</v>
      </c>
      <c r="M54" s="25">
        <f t="shared" si="4"/>
        <v>52.91095890410959</v>
      </c>
      <c r="N54" s="95">
        <f t="shared" si="5"/>
        <v>32.31095890410959</v>
      </c>
    </row>
    <row r="55" spans="1:14" ht="12.75">
      <c r="A55" s="6" t="s">
        <v>7</v>
      </c>
      <c r="B55" s="2">
        <v>23.5</v>
      </c>
      <c r="C55" s="28">
        <v>75</v>
      </c>
      <c r="D55" s="45">
        <f t="shared" si="0"/>
        <v>1762.5</v>
      </c>
      <c r="E55" s="28">
        <v>1</v>
      </c>
      <c r="F55" s="45">
        <f t="shared" si="1"/>
        <v>23.5</v>
      </c>
      <c r="G55" s="1" t="s">
        <v>19</v>
      </c>
      <c r="H55" s="1">
        <v>2.8</v>
      </c>
      <c r="I55" s="1">
        <v>1</v>
      </c>
      <c r="J55" s="1">
        <v>29.2</v>
      </c>
      <c r="K55" s="22">
        <f t="shared" si="2"/>
        <v>60.359589041095894</v>
      </c>
      <c r="L55" s="49">
        <f t="shared" si="3"/>
        <v>169.0068493150685</v>
      </c>
      <c r="M55" s="25">
        <f t="shared" si="4"/>
        <v>60.359589041095894</v>
      </c>
      <c r="N55" s="95">
        <f t="shared" si="5"/>
        <v>36.859589041095894</v>
      </c>
    </row>
    <row r="56" spans="1:14" ht="12.75">
      <c r="A56" s="73" t="s">
        <v>8</v>
      </c>
      <c r="B56" s="74">
        <v>26.2</v>
      </c>
      <c r="C56" s="28">
        <v>75</v>
      </c>
      <c r="D56" s="45">
        <f t="shared" si="0"/>
        <v>1965</v>
      </c>
      <c r="E56" s="28">
        <v>1</v>
      </c>
      <c r="F56" s="45">
        <f t="shared" si="1"/>
        <v>26.2</v>
      </c>
      <c r="G56" s="1" t="s">
        <v>19</v>
      </c>
      <c r="H56" s="1">
        <v>2.8</v>
      </c>
      <c r="I56" s="1">
        <v>1</v>
      </c>
      <c r="J56" s="1">
        <v>29.2</v>
      </c>
      <c r="K56" s="22">
        <f t="shared" si="2"/>
        <v>67.29452054794521</v>
      </c>
      <c r="L56" s="49">
        <f t="shared" si="3"/>
        <v>188.4246575342466</v>
      </c>
      <c r="M56" s="25">
        <f t="shared" si="4"/>
        <v>67.29452054794521</v>
      </c>
      <c r="N56" s="95">
        <f t="shared" si="5"/>
        <v>41.09452054794521</v>
      </c>
    </row>
    <row r="57" spans="1:14" ht="12.75">
      <c r="A57" s="6" t="s">
        <v>9</v>
      </c>
      <c r="B57" s="2">
        <v>29.1</v>
      </c>
      <c r="C57" s="28">
        <v>75</v>
      </c>
      <c r="D57" s="45">
        <f t="shared" si="0"/>
        <v>2182.5</v>
      </c>
      <c r="E57" s="28">
        <v>1</v>
      </c>
      <c r="F57" s="45">
        <f t="shared" si="1"/>
        <v>29.1</v>
      </c>
      <c r="G57" s="1" t="s">
        <v>19</v>
      </c>
      <c r="H57" s="1">
        <v>2.8</v>
      </c>
      <c r="I57" s="1">
        <v>1</v>
      </c>
      <c r="J57" s="1">
        <v>29.2</v>
      </c>
      <c r="K57" s="22">
        <f t="shared" si="2"/>
        <v>74.7431506849315</v>
      </c>
      <c r="L57" s="49">
        <f t="shared" si="3"/>
        <v>209.2808219178082</v>
      </c>
      <c r="M57" s="25">
        <f t="shared" si="4"/>
        <v>74.7431506849315</v>
      </c>
      <c r="N57" s="95">
        <f t="shared" si="5"/>
        <v>45.643150684931506</v>
      </c>
    </row>
    <row r="58" spans="1:14" ht="12.75">
      <c r="A58" s="6" t="s">
        <v>10</v>
      </c>
      <c r="B58" s="2">
        <v>32.2</v>
      </c>
      <c r="C58" s="28">
        <v>55</v>
      </c>
      <c r="D58" s="45">
        <f t="shared" si="0"/>
        <v>1771.0000000000002</v>
      </c>
      <c r="E58" s="28">
        <v>1</v>
      </c>
      <c r="F58" s="45">
        <f t="shared" si="1"/>
        <v>32.2</v>
      </c>
      <c r="G58" s="1" t="s">
        <v>19</v>
      </c>
      <c r="H58" s="1">
        <v>2.8</v>
      </c>
      <c r="I58" s="1">
        <v>1</v>
      </c>
      <c r="J58" s="1">
        <v>29.2</v>
      </c>
      <c r="K58" s="22">
        <f t="shared" si="2"/>
        <v>60.65068493150686</v>
      </c>
      <c r="L58" s="49">
        <f t="shared" si="3"/>
        <v>169.82191780821918</v>
      </c>
      <c r="M58" s="25">
        <f t="shared" si="4"/>
        <v>60.65068493150686</v>
      </c>
      <c r="N58" s="95">
        <f t="shared" si="5"/>
        <v>28.450684931506856</v>
      </c>
    </row>
    <row r="59" spans="1:14" ht="12.75">
      <c r="A59" s="75" t="s">
        <v>11</v>
      </c>
      <c r="B59" s="76">
        <v>36.1</v>
      </c>
      <c r="C59" s="28">
        <v>55</v>
      </c>
      <c r="D59" s="45">
        <f t="shared" si="0"/>
        <v>1985.5</v>
      </c>
      <c r="E59" s="28">
        <v>1</v>
      </c>
      <c r="F59" s="45">
        <f t="shared" si="1"/>
        <v>36.1</v>
      </c>
      <c r="G59" s="1" t="s">
        <v>19</v>
      </c>
      <c r="H59" s="1">
        <v>2.8</v>
      </c>
      <c r="I59" s="1">
        <v>1</v>
      </c>
      <c r="J59" s="1">
        <v>29.2</v>
      </c>
      <c r="K59" s="22">
        <f t="shared" si="2"/>
        <v>67.99657534246576</v>
      </c>
      <c r="L59" s="49">
        <f t="shared" si="3"/>
        <v>190.3904109589041</v>
      </c>
      <c r="M59" s="25">
        <f t="shared" si="4"/>
        <v>67.99657534246576</v>
      </c>
      <c r="N59" s="95">
        <f t="shared" si="5"/>
        <v>31.89657534246576</v>
      </c>
    </row>
    <row r="60" spans="1:14" ht="12.75">
      <c r="A60" s="6" t="s">
        <v>12</v>
      </c>
      <c r="B60" s="2">
        <v>41.1</v>
      </c>
      <c r="C60" s="28">
        <v>55</v>
      </c>
      <c r="D60" s="45">
        <f t="shared" si="0"/>
        <v>2260.5</v>
      </c>
      <c r="E60" s="28">
        <v>1</v>
      </c>
      <c r="F60" s="45">
        <f t="shared" si="1"/>
        <v>41.1</v>
      </c>
      <c r="G60" s="1" t="s">
        <v>19</v>
      </c>
      <c r="H60" s="1">
        <v>2.8</v>
      </c>
      <c r="I60" s="1">
        <v>1</v>
      </c>
      <c r="J60" s="1">
        <v>29.2</v>
      </c>
      <c r="K60" s="22">
        <f t="shared" si="2"/>
        <v>77.41438356164383</v>
      </c>
      <c r="L60" s="49">
        <f t="shared" si="3"/>
        <v>216.7602739726027</v>
      </c>
      <c r="M60" s="25">
        <f t="shared" si="4"/>
        <v>77.41438356164383</v>
      </c>
      <c r="N60" s="95">
        <f t="shared" si="5"/>
        <v>36.31438356164383</v>
      </c>
    </row>
    <row r="61" spans="1:14" ht="12.75">
      <c r="A61" s="75" t="s">
        <v>13</v>
      </c>
      <c r="B61" s="76">
        <v>45.2</v>
      </c>
      <c r="C61" s="28">
        <v>55</v>
      </c>
      <c r="D61" s="45">
        <f t="shared" si="0"/>
        <v>2486</v>
      </c>
      <c r="E61" s="28">
        <v>1</v>
      </c>
      <c r="F61" s="45">
        <f t="shared" si="1"/>
        <v>45.2</v>
      </c>
      <c r="G61" s="1" t="s">
        <v>19</v>
      </c>
      <c r="H61" s="1">
        <v>2.8</v>
      </c>
      <c r="I61" s="1">
        <v>1</v>
      </c>
      <c r="J61" s="1">
        <v>29.2</v>
      </c>
      <c r="K61" s="22">
        <f t="shared" si="2"/>
        <v>85.13698630136986</v>
      </c>
      <c r="L61" s="49">
        <f t="shared" si="3"/>
        <v>238.38356164383558</v>
      </c>
      <c r="M61" s="25">
        <f t="shared" si="4"/>
        <v>85.13698630136986</v>
      </c>
      <c r="N61" s="95">
        <f t="shared" si="5"/>
        <v>39.936986301369856</v>
      </c>
    </row>
    <row r="62" spans="1:14" ht="13.5" thickBot="1">
      <c r="A62" s="9" t="s">
        <v>14</v>
      </c>
      <c r="B62" s="10">
        <v>48.2</v>
      </c>
      <c r="C62" s="30">
        <v>55</v>
      </c>
      <c r="D62" s="46">
        <f t="shared" si="0"/>
        <v>2651</v>
      </c>
      <c r="E62" s="30">
        <v>1</v>
      </c>
      <c r="F62" s="46">
        <f t="shared" si="1"/>
        <v>48.2</v>
      </c>
      <c r="G62" s="11" t="s">
        <v>19</v>
      </c>
      <c r="H62" s="11">
        <v>2.8</v>
      </c>
      <c r="I62" s="11">
        <v>1</v>
      </c>
      <c r="J62" s="11">
        <v>29.2</v>
      </c>
      <c r="K62" s="23">
        <f t="shared" si="2"/>
        <v>90.78767123287672</v>
      </c>
      <c r="L62" s="50">
        <f t="shared" si="3"/>
        <v>254.2054794520548</v>
      </c>
      <c r="M62" s="26">
        <f t="shared" si="4"/>
        <v>90.78767123287672</v>
      </c>
      <c r="N62" s="96">
        <f t="shared" si="5"/>
        <v>42.587671232876716</v>
      </c>
    </row>
    <row r="63" spans="1:14" ht="13.5" thickBot="1">
      <c r="A63" s="410" t="s">
        <v>222</v>
      </c>
      <c r="B63" s="411"/>
      <c r="C63" s="411"/>
      <c r="D63" s="411"/>
      <c r="E63" s="411"/>
      <c r="F63" s="411"/>
      <c r="G63" s="411"/>
      <c r="H63" s="411"/>
      <c r="I63" s="411"/>
      <c r="J63" s="411"/>
      <c r="K63" s="412"/>
      <c r="L63" s="412"/>
      <c r="M63" s="412"/>
      <c r="N63" s="413"/>
    </row>
    <row r="64" spans="1:15" ht="12.75">
      <c r="A64" s="6" t="s">
        <v>1</v>
      </c>
      <c r="B64" s="2">
        <v>11</v>
      </c>
      <c r="C64" s="28">
        <v>100</v>
      </c>
      <c r="D64" s="45">
        <f aca="true" t="shared" si="6" ref="D64:D77">B64*C64</f>
        <v>1100</v>
      </c>
      <c r="E64" s="28">
        <v>1.5</v>
      </c>
      <c r="F64" s="45">
        <f aca="true" t="shared" si="7" ref="F64:F77">B64*E64</f>
        <v>16.5</v>
      </c>
      <c r="G64" s="40" t="s">
        <v>46</v>
      </c>
      <c r="H64" s="40">
        <v>3.5</v>
      </c>
      <c r="I64" s="40">
        <v>1</v>
      </c>
      <c r="J64" s="1">
        <v>36.8</v>
      </c>
      <c r="K64" s="349">
        <f t="shared" si="2"/>
        <v>29.89130434782609</v>
      </c>
      <c r="L64" s="352">
        <f t="shared" si="3"/>
        <v>104.61956521739131</v>
      </c>
      <c r="M64" s="343">
        <f t="shared" si="4"/>
        <v>29.89130434782609</v>
      </c>
      <c r="N64" s="356">
        <f t="shared" si="5"/>
        <v>13.39130434782609</v>
      </c>
      <c r="O64" s="43"/>
    </row>
    <row r="65" spans="1:15" ht="12.75">
      <c r="A65" s="73" t="s">
        <v>2</v>
      </c>
      <c r="B65" s="74">
        <v>13</v>
      </c>
      <c r="C65" s="28">
        <v>100</v>
      </c>
      <c r="D65" s="45">
        <f t="shared" si="6"/>
        <v>1300</v>
      </c>
      <c r="E65" s="28">
        <v>1.5</v>
      </c>
      <c r="F65" s="45">
        <f t="shared" si="7"/>
        <v>19.5</v>
      </c>
      <c r="G65" s="40" t="s">
        <v>46</v>
      </c>
      <c r="H65" s="40">
        <v>3.5</v>
      </c>
      <c r="I65" s="40">
        <v>1</v>
      </c>
      <c r="J65" s="1">
        <v>36.8</v>
      </c>
      <c r="K65" s="347">
        <f t="shared" si="2"/>
        <v>35.32608695652174</v>
      </c>
      <c r="L65" s="353">
        <f t="shared" si="3"/>
        <v>123.6413043478261</v>
      </c>
      <c r="M65" s="341">
        <f t="shared" si="4"/>
        <v>35.32608695652174</v>
      </c>
      <c r="N65" s="350">
        <f t="shared" si="5"/>
        <v>15.826086956521742</v>
      </c>
      <c r="O65" s="43"/>
    </row>
    <row r="66" spans="1:15" ht="12.75">
      <c r="A66" s="6" t="s">
        <v>3</v>
      </c>
      <c r="B66" s="2">
        <v>14.8</v>
      </c>
      <c r="C66" s="28">
        <v>80</v>
      </c>
      <c r="D66" s="45">
        <f t="shared" si="6"/>
        <v>1184</v>
      </c>
      <c r="E66" s="28">
        <v>1</v>
      </c>
      <c r="F66" s="45">
        <f t="shared" si="7"/>
        <v>14.8</v>
      </c>
      <c r="G66" s="40" t="s">
        <v>46</v>
      </c>
      <c r="H66" s="40">
        <v>3.5</v>
      </c>
      <c r="I66" s="40">
        <v>1</v>
      </c>
      <c r="J66" s="1">
        <v>36.8</v>
      </c>
      <c r="K66" s="347">
        <f t="shared" si="2"/>
        <v>32.173913043478265</v>
      </c>
      <c r="L66" s="353">
        <f t="shared" si="3"/>
        <v>112.60869565217394</v>
      </c>
      <c r="M66" s="341">
        <f t="shared" si="4"/>
        <v>32.173913043478265</v>
      </c>
      <c r="N66" s="350">
        <f t="shared" si="5"/>
        <v>17.373913043478264</v>
      </c>
      <c r="O66" s="43"/>
    </row>
    <row r="67" spans="1:15" ht="12.75">
      <c r="A67" s="73" t="s">
        <v>4</v>
      </c>
      <c r="B67" s="74">
        <v>16.6</v>
      </c>
      <c r="C67" s="28">
        <v>80</v>
      </c>
      <c r="D67" s="45">
        <f t="shared" si="6"/>
        <v>1328</v>
      </c>
      <c r="E67" s="28">
        <v>1</v>
      </c>
      <c r="F67" s="45">
        <f t="shared" si="7"/>
        <v>16.6</v>
      </c>
      <c r="G67" s="40" t="s">
        <v>46</v>
      </c>
      <c r="H67" s="40">
        <v>3.5</v>
      </c>
      <c r="I67" s="40">
        <v>1</v>
      </c>
      <c r="J67" s="1">
        <v>36.8</v>
      </c>
      <c r="K67" s="347">
        <f t="shared" si="2"/>
        <v>36.08695652173913</v>
      </c>
      <c r="L67" s="353">
        <f t="shared" si="3"/>
        <v>126.30434782608697</v>
      </c>
      <c r="M67" s="341">
        <f t="shared" si="4"/>
        <v>36.08695652173913</v>
      </c>
      <c r="N67" s="350">
        <f t="shared" si="5"/>
        <v>19.48695652173913</v>
      </c>
      <c r="O67" s="43"/>
    </row>
    <row r="68" spans="1:15" ht="12.75">
      <c r="A68" s="6" t="s">
        <v>5</v>
      </c>
      <c r="B68" s="2">
        <v>18.4</v>
      </c>
      <c r="C68" s="28">
        <v>80</v>
      </c>
      <c r="D68" s="45">
        <f t="shared" si="6"/>
        <v>1472</v>
      </c>
      <c r="E68" s="28">
        <v>1</v>
      </c>
      <c r="F68" s="45">
        <f t="shared" si="7"/>
        <v>18.4</v>
      </c>
      <c r="G68" s="40" t="s">
        <v>46</v>
      </c>
      <c r="H68" s="40">
        <v>3.5</v>
      </c>
      <c r="I68" s="40">
        <v>1</v>
      </c>
      <c r="J68" s="1">
        <v>36.8</v>
      </c>
      <c r="K68" s="347">
        <f t="shared" si="2"/>
        <v>40</v>
      </c>
      <c r="L68" s="353">
        <f t="shared" si="3"/>
        <v>140</v>
      </c>
      <c r="M68" s="341">
        <f t="shared" si="4"/>
        <v>40</v>
      </c>
      <c r="N68" s="350">
        <f t="shared" si="5"/>
        <v>21.6</v>
      </c>
      <c r="O68" s="43"/>
    </row>
    <row r="69" spans="1:15" ht="12.75">
      <c r="A69" s="73" t="s">
        <v>6</v>
      </c>
      <c r="B69" s="74">
        <v>20.6</v>
      </c>
      <c r="C69" s="28">
        <v>75</v>
      </c>
      <c r="D69" s="45">
        <f t="shared" si="6"/>
        <v>1545</v>
      </c>
      <c r="E69" s="28">
        <v>1</v>
      </c>
      <c r="F69" s="45">
        <f t="shared" si="7"/>
        <v>20.6</v>
      </c>
      <c r="G69" s="40" t="s">
        <v>46</v>
      </c>
      <c r="H69" s="40">
        <v>3.5</v>
      </c>
      <c r="I69" s="40">
        <v>1</v>
      </c>
      <c r="J69" s="1">
        <v>36.8</v>
      </c>
      <c r="K69" s="347">
        <f aca="true" t="shared" si="8" ref="K69:K92">D69/J69</f>
        <v>41.983695652173914</v>
      </c>
      <c r="L69" s="353">
        <f aca="true" t="shared" si="9" ref="L69:L77">K69*H69</f>
        <v>146.9429347826087</v>
      </c>
      <c r="M69" s="341">
        <f aca="true" t="shared" si="10" ref="M69:M77">K69*I69</f>
        <v>41.983695652173914</v>
      </c>
      <c r="N69" s="350">
        <f aca="true" t="shared" si="11" ref="N69:N77">K69-F69</f>
        <v>21.383695652173913</v>
      </c>
      <c r="O69" s="43"/>
    </row>
    <row r="70" spans="1:15" ht="12.75">
      <c r="A70" s="6" t="s">
        <v>7</v>
      </c>
      <c r="B70" s="2">
        <v>23.5</v>
      </c>
      <c r="C70" s="28">
        <v>75</v>
      </c>
      <c r="D70" s="45">
        <f t="shared" si="6"/>
        <v>1762.5</v>
      </c>
      <c r="E70" s="28">
        <v>1</v>
      </c>
      <c r="F70" s="45">
        <f t="shared" si="7"/>
        <v>23.5</v>
      </c>
      <c r="G70" s="40" t="s">
        <v>46</v>
      </c>
      <c r="H70" s="40">
        <v>3.5</v>
      </c>
      <c r="I70" s="40">
        <v>1</v>
      </c>
      <c r="J70" s="1">
        <v>36.8</v>
      </c>
      <c r="K70" s="347">
        <f t="shared" si="8"/>
        <v>47.89402173913044</v>
      </c>
      <c r="L70" s="353">
        <f t="shared" si="9"/>
        <v>167.62907608695653</v>
      </c>
      <c r="M70" s="341">
        <f t="shared" si="10"/>
        <v>47.89402173913044</v>
      </c>
      <c r="N70" s="350">
        <f t="shared" si="11"/>
        <v>24.394021739130437</v>
      </c>
      <c r="O70" s="43"/>
    </row>
    <row r="71" spans="1:15" ht="12.75">
      <c r="A71" s="73" t="s">
        <v>8</v>
      </c>
      <c r="B71" s="74">
        <v>26.2</v>
      </c>
      <c r="C71" s="28">
        <v>75</v>
      </c>
      <c r="D71" s="45">
        <f t="shared" si="6"/>
        <v>1965</v>
      </c>
      <c r="E71" s="28">
        <v>1</v>
      </c>
      <c r="F71" s="45">
        <f t="shared" si="7"/>
        <v>26.2</v>
      </c>
      <c r="G71" s="40" t="s">
        <v>46</v>
      </c>
      <c r="H71" s="40">
        <v>3.5</v>
      </c>
      <c r="I71" s="40">
        <v>1</v>
      </c>
      <c r="J71" s="1">
        <v>36.8</v>
      </c>
      <c r="K71" s="347">
        <f t="shared" si="8"/>
        <v>53.39673913043479</v>
      </c>
      <c r="L71" s="353">
        <f t="shared" si="9"/>
        <v>186.88858695652175</v>
      </c>
      <c r="M71" s="341">
        <f t="shared" si="10"/>
        <v>53.39673913043479</v>
      </c>
      <c r="N71" s="350">
        <f t="shared" si="11"/>
        <v>27.19673913043479</v>
      </c>
      <c r="O71" s="43"/>
    </row>
    <row r="72" spans="1:15" ht="12.75">
      <c r="A72" s="6" t="s">
        <v>9</v>
      </c>
      <c r="B72" s="2">
        <v>29.1</v>
      </c>
      <c r="C72" s="28">
        <v>75</v>
      </c>
      <c r="D72" s="45">
        <f t="shared" si="6"/>
        <v>2182.5</v>
      </c>
      <c r="E72" s="28">
        <v>1</v>
      </c>
      <c r="F72" s="45">
        <f t="shared" si="7"/>
        <v>29.1</v>
      </c>
      <c r="G72" s="40" t="s">
        <v>46</v>
      </c>
      <c r="H72" s="40">
        <v>3.5</v>
      </c>
      <c r="I72" s="40">
        <v>1</v>
      </c>
      <c r="J72" s="1">
        <v>36.8</v>
      </c>
      <c r="K72" s="347">
        <f t="shared" si="8"/>
        <v>59.30706521739131</v>
      </c>
      <c r="L72" s="353">
        <f t="shared" si="9"/>
        <v>207.5747282608696</v>
      </c>
      <c r="M72" s="341">
        <f t="shared" si="10"/>
        <v>59.30706521739131</v>
      </c>
      <c r="N72" s="350">
        <f t="shared" si="11"/>
        <v>30.20706521739131</v>
      </c>
      <c r="O72" s="43"/>
    </row>
    <row r="73" spans="1:15" ht="12.75">
      <c r="A73" s="6" t="s">
        <v>10</v>
      </c>
      <c r="B73" s="2">
        <v>32.2</v>
      </c>
      <c r="C73" s="28">
        <v>55</v>
      </c>
      <c r="D73" s="45">
        <f t="shared" si="6"/>
        <v>1771.0000000000002</v>
      </c>
      <c r="E73" s="28">
        <v>1</v>
      </c>
      <c r="F73" s="45">
        <f t="shared" si="7"/>
        <v>32.2</v>
      </c>
      <c r="G73" s="40" t="s">
        <v>46</v>
      </c>
      <c r="H73" s="40">
        <v>3.5</v>
      </c>
      <c r="I73" s="40">
        <v>1</v>
      </c>
      <c r="J73" s="1">
        <v>36.8</v>
      </c>
      <c r="K73" s="347">
        <f t="shared" si="8"/>
        <v>48.12500000000001</v>
      </c>
      <c r="L73" s="353">
        <f t="shared" si="9"/>
        <v>168.43750000000003</v>
      </c>
      <c r="M73" s="341">
        <f t="shared" si="10"/>
        <v>48.12500000000001</v>
      </c>
      <c r="N73" s="350">
        <f t="shared" si="11"/>
        <v>15.925000000000004</v>
      </c>
      <c r="O73" s="43"/>
    </row>
    <row r="74" spans="1:15" ht="12.75">
      <c r="A74" s="75" t="s">
        <v>11</v>
      </c>
      <c r="B74" s="76">
        <v>36.1</v>
      </c>
      <c r="C74" s="28">
        <v>55</v>
      </c>
      <c r="D74" s="45">
        <f t="shared" si="6"/>
        <v>1985.5</v>
      </c>
      <c r="E74" s="28">
        <v>1</v>
      </c>
      <c r="F74" s="45">
        <f t="shared" si="7"/>
        <v>36.1</v>
      </c>
      <c r="G74" s="40" t="s">
        <v>46</v>
      </c>
      <c r="H74" s="40">
        <v>3.5</v>
      </c>
      <c r="I74" s="40">
        <v>1</v>
      </c>
      <c r="J74" s="1">
        <v>36.8</v>
      </c>
      <c r="K74" s="347">
        <f t="shared" si="8"/>
        <v>53.95380434782609</v>
      </c>
      <c r="L74" s="353">
        <f t="shared" si="9"/>
        <v>188.8383152173913</v>
      </c>
      <c r="M74" s="341">
        <f t="shared" si="10"/>
        <v>53.95380434782609</v>
      </c>
      <c r="N74" s="350">
        <f t="shared" si="11"/>
        <v>17.85380434782609</v>
      </c>
      <c r="O74" s="43"/>
    </row>
    <row r="75" spans="1:15" ht="12.75">
      <c r="A75" s="6" t="s">
        <v>12</v>
      </c>
      <c r="B75" s="2">
        <v>41.1</v>
      </c>
      <c r="C75" s="28">
        <v>55</v>
      </c>
      <c r="D75" s="45">
        <f t="shared" si="6"/>
        <v>2260.5</v>
      </c>
      <c r="E75" s="28">
        <v>1</v>
      </c>
      <c r="F75" s="45">
        <f t="shared" si="7"/>
        <v>41.1</v>
      </c>
      <c r="G75" s="40" t="s">
        <v>46</v>
      </c>
      <c r="H75" s="40">
        <v>3.5</v>
      </c>
      <c r="I75" s="40">
        <v>1</v>
      </c>
      <c r="J75" s="1">
        <v>36.8</v>
      </c>
      <c r="K75" s="347">
        <f t="shared" si="8"/>
        <v>61.426630434782616</v>
      </c>
      <c r="L75" s="353">
        <f t="shared" si="9"/>
        <v>214.99320652173915</v>
      </c>
      <c r="M75" s="341">
        <f t="shared" si="10"/>
        <v>61.426630434782616</v>
      </c>
      <c r="N75" s="350">
        <f t="shared" si="11"/>
        <v>20.326630434782615</v>
      </c>
      <c r="O75" s="43"/>
    </row>
    <row r="76" spans="1:15" ht="12.75">
      <c r="A76" s="75" t="s">
        <v>13</v>
      </c>
      <c r="B76" s="76">
        <v>45.2</v>
      </c>
      <c r="C76" s="28">
        <v>55</v>
      </c>
      <c r="D76" s="45">
        <f t="shared" si="6"/>
        <v>2486</v>
      </c>
      <c r="E76" s="28">
        <v>1</v>
      </c>
      <c r="F76" s="45">
        <f t="shared" si="7"/>
        <v>45.2</v>
      </c>
      <c r="G76" s="40" t="s">
        <v>46</v>
      </c>
      <c r="H76" s="40">
        <v>3.5</v>
      </c>
      <c r="I76" s="40">
        <v>1</v>
      </c>
      <c r="J76" s="1">
        <v>36.8</v>
      </c>
      <c r="K76" s="347">
        <f t="shared" si="8"/>
        <v>67.55434782608697</v>
      </c>
      <c r="L76" s="353">
        <f t="shared" si="9"/>
        <v>236.44021739130437</v>
      </c>
      <c r="M76" s="341">
        <f t="shared" si="10"/>
        <v>67.55434782608697</v>
      </c>
      <c r="N76" s="350">
        <f t="shared" si="11"/>
        <v>22.354347826086965</v>
      </c>
      <c r="O76" s="43"/>
    </row>
    <row r="77" spans="1:15" ht="13.5" thickBot="1">
      <c r="A77" s="9" t="s">
        <v>14</v>
      </c>
      <c r="B77" s="10">
        <v>48.2</v>
      </c>
      <c r="C77" s="30">
        <v>55</v>
      </c>
      <c r="D77" s="46">
        <f t="shared" si="6"/>
        <v>2651</v>
      </c>
      <c r="E77" s="30">
        <v>1</v>
      </c>
      <c r="F77" s="46">
        <f t="shared" si="7"/>
        <v>48.2</v>
      </c>
      <c r="G77" s="40" t="s">
        <v>46</v>
      </c>
      <c r="H77" s="40">
        <v>3.5</v>
      </c>
      <c r="I77" s="40">
        <v>1</v>
      </c>
      <c r="J77" s="1">
        <v>36.8</v>
      </c>
      <c r="K77" s="348">
        <f t="shared" si="8"/>
        <v>72.03804347826087</v>
      </c>
      <c r="L77" s="354">
        <f t="shared" si="9"/>
        <v>252.13315217391306</v>
      </c>
      <c r="M77" s="342">
        <f t="shared" si="10"/>
        <v>72.03804347826087</v>
      </c>
      <c r="N77" s="351">
        <f t="shared" si="11"/>
        <v>23.83804347826087</v>
      </c>
      <c r="O77" s="43"/>
    </row>
    <row r="78" spans="1:14" ht="13.5" thickBot="1">
      <c r="A78" s="410" t="s">
        <v>223</v>
      </c>
      <c r="B78" s="411"/>
      <c r="C78" s="411"/>
      <c r="D78" s="411"/>
      <c r="E78" s="411"/>
      <c r="F78" s="411"/>
      <c r="G78" s="411"/>
      <c r="H78" s="411"/>
      <c r="I78" s="411"/>
      <c r="J78" s="412"/>
      <c r="K78" s="412"/>
      <c r="L78" s="414"/>
      <c r="M78" s="412"/>
      <c r="N78" s="415"/>
    </row>
    <row r="79" spans="1:15" ht="12.75">
      <c r="A79" s="6" t="s">
        <v>1</v>
      </c>
      <c r="B79" s="2">
        <v>11</v>
      </c>
      <c r="C79" s="28">
        <v>100</v>
      </c>
      <c r="D79" s="45">
        <f aca="true" t="shared" si="12" ref="D79:D92">B79*C79</f>
        <v>1100</v>
      </c>
      <c r="E79" s="28">
        <v>1.5</v>
      </c>
      <c r="F79" s="45">
        <f aca="true" t="shared" si="13" ref="F79:F92">B79*E79</f>
        <v>16.5</v>
      </c>
      <c r="G79" s="40" t="s">
        <v>47</v>
      </c>
      <c r="H79" s="40">
        <v>4</v>
      </c>
      <c r="I79" s="40">
        <v>1</v>
      </c>
      <c r="J79" s="36">
        <v>41.2</v>
      </c>
      <c r="K79" s="349">
        <f t="shared" si="8"/>
        <v>26.699029126213592</v>
      </c>
      <c r="L79" s="352">
        <f aca="true" t="shared" si="14" ref="L79:L92">K79*H79</f>
        <v>106.79611650485437</v>
      </c>
      <c r="M79" s="343">
        <f aca="true" t="shared" si="15" ref="M79:M92">K79*I79</f>
        <v>26.699029126213592</v>
      </c>
      <c r="N79" s="355">
        <f aca="true" t="shared" si="16" ref="N79:N92">K79-F79</f>
        <v>10.199029126213592</v>
      </c>
      <c r="O79" s="43"/>
    </row>
    <row r="80" spans="1:15" ht="12.75">
      <c r="A80" s="73" t="s">
        <v>2</v>
      </c>
      <c r="B80" s="74">
        <v>13</v>
      </c>
      <c r="C80" s="28">
        <v>100</v>
      </c>
      <c r="D80" s="45">
        <f t="shared" si="12"/>
        <v>1300</v>
      </c>
      <c r="E80" s="28">
        <v>1.5</v>
      </c>
      <c r="F80" s="45">
        <f t="shared" si="13"/>
        <v>19.5</v>
      </c>
      <c r="G80" s="40" t="s">
        <v>47</v>
      </c>
      <c r="H80" s="40">
        <v>4</v>
      </c>
      <c r="I80" s="40">
        <v>1</v>
      </c>
      <c r="J80" s="1">
        <v>41.2</v>
      </c>
      <c r="K80" s="347">
        <f t="shared" si="8"/>
        <v>31.553398058252426</v>
      </c>
      <c r="L80" s="353">
        <f t="shared" si="14"/>
        <v>126.2135922330097</v>
      </c>
      <c r="M80" s="341">
        <f t="shared" si="15"/>
        <v>31.553398058252426</v>
      </c>
      <c r="N80" s="350">
        <f t="shared" si="16"/>
        <v>12.053398058252426</v>
      </c>
      <c r="O80" s="43"/>
    </row>
    <row r="81" spans="1:15" ht="12.75">
      <c r="A81" s="6" t="s">
        <v>3</v>
      </c>
      <c r="B81" s="2">
        <v>14.8</v>
      </c>
      <c r="C81" s="28">
        <v>80</v>
      </c>
      <c r="D81" s="45">
        <f t="shared" si="12"/>
        <v>1184</v>
      </c>
      <c r="E81" s="28">
        <v>1</v>
      </c>
      <c r="F81" s="45">
        <f t="shared" si="13"/>
        <v>14.8</v>
      </c>
      <c r="G81" s="40" t="s">
        <v>47</v>
      </c>
      <c r="H81" s="40">
        <v>4</v>
      </c>
      <c r="I81" s="40">
        <v>1</v>
      </c>
      <c r="J81" s="1">
        <v>41.2</v>
      </c>
      <c r="K81" s="347">
        <f t="shared" si="8"/>
        <v>28.7378640776699</v>
      </c>
      <c r="L81" s="353">
        <f t="shared" si="14"/>
        <v>114.9514563106796</v>
      </c>
      <c r="M81" s="341">
        <f t="shared" si="15"/>
        <v>28.7378640776699</v>
      </c>
      <c r="N81" s="350">
        <f t="shared" si="16"/>
        <v>13.9378640776699</v>
      </c>
      <c r="O81" s="43"/>
    </row>
    <row r="82" spans="1:15" ht="12.75">
      <c r="A82" s="73" t="s">
        <v>4</v>
      </c>
      <c r="B82" s="74">
        <v>16.6</v>
      </c>
      <c r="C82" s="28">
        <v>80</v>
      </c>
      <c r="D82" s="45">
        <f t="shared" si="12"/>
        <v>1328</v>
      </c>
      <c r="E82" s="28">
        <v>1</v>
      </c>
      <c r="F82" s="45">
        <f t="shared" si="13"/>
        <v>16.6</v>
      </c>
      <c r="G82" s="40" t="s">
        <v>47</v>
      </c>
      <c r="H82" s="40">
        <v>4</v>
      </c>
      <c r="I82" s="40">
        <v>1</v>
      </c>
      <c r="J82" s="1">
        <v>41.2</v>
      </c>
      <c r="K82" s="347">
        <f t="shared" si="8"/>
        <v>32.23300970873786</v>
      </c>
      <c r="L82" s="353">
        <f t="shared" si="14"/>
        <v>128.93203883495144</v>
      </c>
      <c r="M82" s="341">
        <f t="shared" si="15"/>
        <v>32.23300970873786</v>
      </c>
      <c r="N82" s="350">
        <f t="shared" si="16"/>
        <v>15.633009708737859</v>
      </c>
      <c r="O82" s="43"/>
    </row>
    <row r="83" spans="1:15" ht="12.75">
      <c r="A83" s="6" t="s">
        <v>5</v>
      </c>
      <c r="B83" s="2">
        <v>18.4</v>
      </c>
      <c r="C83" s="28">
        <v>80</v>
      </c>
      <c r="D83" s="45">
        <f t="shared" si="12"/>
        <v>1472</v>
      </c>
      <c r="E83" s="28">
        <v>1</v>
      </c>
      <c r="F83" s="45">
        <f t="shared" si="13"/>
        <v>18.4</v>
      </c>
      <c r="G83" s="40" t="s">
        <v>47</v>
      </c>
      <c r="H83" s="40">
        <v>4</v>
      </c>
      <c r="I83" s="40">
        <v>1</v>
      </c>
      <c r="J83" s="1">
        <v>41.2</v>
      </c>
      <c r="K83" s="347">
        <f t="shared" si="8"/>
        <v>35.728155339805824</v>
      </c>
      <c r="L83" s="353">
        <f t="shared" si="14"/>
        <v>142.9126213592233</v>
      </c>
      <c r="M83" s="341">
        <f t="shared" si="15"/>
        <v>35.728155339805824</v>
      </c>
      <c r="N83" s="350">
        <f t="shared" si="16"/>
        <v>17.328155339805825</v>
      </c>
      <c r="O83" s="43"/>
    </row>
    <row r="84" spans="1:15" ht="12.75">
      <c r="A84" s="73" t="s">
        <v>6</v>
      </c>
      <c r="B84" s="74">
        <v>20.6</v>
      </c>
      <c r="C84" s="28">
        <v>75</v>
      </c>
      <c r="D84" s="45">
        <f t="shared" si="12"/>
        <v>1545</v>
      </c>
      <c r="E84" s="28">
        <v>1</v>
      </c>
      <c r="F84" s="45">
        <f t="shared" si="13"/>
        <v>20.6</v>
      </c>
      <c r="G84" s="40" t="s">
        <v>47</v>
      </c>
      <c r="H84" s="40">
        <v>4</v>
      </c>
      <c r="I84" s="40">
        <v>1</v>
      </c>
      <c r="J84" s="1">
        <v>41.2</v>
      </c>
      <c r="K84" s="347">
        <f t="shared" si="8"/>
        <v>37.5</v>
      </c>
      <c r="L84" s="353">
        <f t="shared" si="14"/>
        <v>150</v>
      </c>
      <c r="M84" s="341">
        <f t="shared" si="15"/>
        <v>37.5</v>
      </c>
      <c r="N84" s="350">
        <f t="shared" si="16"/>
        <v>16.9</v>
      </c>
      <c r="O84" s="43"/>
    </row>
    <row r="85" spans="1:15" ht="12.75">
      <c r="A85" s="6" t="s">
        <v>7</v>
      </c>
      <c r="B85" s="2">
        <v>23.5</v>
      </c>
      <c r="C85" s="28">
        <v>75</v>
      </c>
      <c r="D85" s="45">
        <f t="shared" si="12"/>
        <v>1762.5</v>
      </c>
      <c r="E85" s="28">
        <v>1</v>
      </c>
      <c r="F85" s="45">
        <f t="shared" si="13"/>
        <v>23.5</v>
      </c>
      <c r="G85" s="40" t="s">
        <v>47</v>
      </c>
      <c r="H85" s="40">
        <v>4</v>
      </c>
      <c r="I85" s="40">
        <v>1</v>
      </c>
      <c r="J85" s="1">
        <v>41.2</v>
      </c>
      <c r="K85" s="347">
        <f t="shared" si="8"/>
        <v>42.77912621359223</v>
      </c>
      <c r="L85" s="353">
        <f t="shared" si="14"/>
        <v>171.1165048543689</v>
      </c>
      <c r="M85" s="341">
        <f t="shared" si="15"/>
        <v>42.77912621359223</v>
      </c>
      <c r="N85" s="350">
        <f t="shared" si="16"/>
        <v>19.279126213592228</v>
      </c>
      <c r="O85" s="43"/>
    </row>
    <row r="86" spans="1:15" ht="12.75">
      <c r="A86" s="73" t="s">
        <v>8</v>
      </c>
      <c r="B86" s="74">
        <v>26.2</v>
      </c>
      <c r="C86" s="28">
        <v>75</v>
      </c>
      <c r="D86" s="45">
        <f t="shared" si="12"/>
        <v>1965</v>
      </c>
      <c r="E86" s="28">
        <v>1</v>
      </c>
      <c r="F86" s="45">
        <f t="shared" si="13"/>
        <v>26.2</v>
      </c>
      <c r="G86" s="40" t="s">
        <v>47</v>
      </c>
      <c r="H86" s="40">
        <v>4</v>
      </c>
      <c r="I86" s="40">
        <v>1</v>
      </c>
      <c r="J86" s="1">
        <v>41.2</v>
      </c>
      <c r="K86" s="347">
        <f t="shared" si="8"/>
        <v>47.69417475728155</v>
      </c>
      <c r="L86" s="353">
        <f t="shared" si="14"/>
        <v>190.7766990291262</v>
      </c>
      <c r="M86" s="341">
        <f t="shared" si="15"/>
        <v>47.69417475728155</v>
      </c>
      <c r="N86" s="350">
        <f t="shared" si="16"/>
        <v>21.494174757281552</v>
      </c>
      <c r="O86" s="43"/>
    </row>
    <row r="87" spans="1:15" ht="12.75">
      <c r="A87" s="6" t="s">
        <v>9</v>
      </c>
      <c r="B87" s="2">
        <v>29.1</v>
      </c>
      <c r="C87" s="28">
        <v>75</v>
      </c>
      <c r="D87" s="45">
        <f t="shared" si="12"/>
        <v>2182.5</v>
      </c>
      <c r="E87" s="28">
        <v>1</v>
      </c>
      <c r="F87" s="45">
        <f t="shared" si="13"/>
        <v>29.1</v>
      </c>
      <c r="G87" s="40" t="s">
        <v>47</v>
      </c>
      <c r="H87" s="40">
        <v>4</v>
      </c>
      <c r="I87" s="40">
        <v>1</v>
      </c>
      <c r="J87" s="1">
        <v>41.2</v>
      </c>
      <c r="K87" s="347">
        <f t="shared" si="8"/>
        <v>52.97330097087378</v>
      </c>
      <c r="L87" s="353">
        <f t="shared" si="14"/>
        <v>211.89320388349512</v>
      </c>
      <c r="M87" s="341">
        <f t="shared" si="15"/>
        <v>52.97330097087378</v>
      </c>
      <c r="N87" s="350">
        <f t="shared" si="16"/>
        <v>23.87330097087378</v>
      </c>
      <c r="O87" s="43"/>
    </row>
    <row r="88" spans="1:15" ht="12.75">
      <c r="A88" s="6" t="s">
        <v>10</v>
      </c>
      <c r="B88" s="2">
        <v>32.2</v>
      </c>
      <c r="C88" s="28">
        <v>55</v>
      </c>
      <c r="D88" s="45">
        <f t="shared" si="12"/>
        <v>1771.0000000000002</v>
      </c>
      <c r="E88" s="28">
        <v>1</v>
      </c>
      <c r="F88" s="45">
        <f t="shared" si="13"/>
        <v>32.2</v>
      </c>
      <c r="G88" s="40" t="s">
        <v>47</v>
      </c>
      <c r="H88" s="40">
        <v>4</v>
      </c>
      <c r="I88" s="40">
        <v>1</v>
      </c>
      <c r="J88" s="1">
        <v>41.2</v>
      </c>
      <c r="K88" s="347">
        <f t="shared" si="8"/>
        <v>42.98543689320389</v>
      </c>
      <c r="L88" s="353">
        <f t="shared" si="14"/>
        <v>171.94174757281556</v>
      </c>
      <c r="M88" s="341">
        <f t="shared" si="15"/>
        <v>42.98543689320389</v>
      </c>
      <c r="N88" s="350">
        <f t="shared" si="16"/>
        <v>10.785436893203887</v>
      </c>
      <c r="O88" s="43"/>
    </row>
    <row r="89" spans="1:15" ht="12.75">
      <c r="A89" s="75" t="s">
        <v>11</v>
      </c>
      <c r="B89" s="76">
        <v>36.1</v>
      </c>
      <c r="C89" s="28">
        <v>55</v>
      </c>
      <c r="D89" s="45">
        <f t="shared" si="12"/>
        <v>1985.5</v>
      </c>
      <c r="E89" s="28">
        <v>1</v>
      </c>
      <c r="F89" s="45">
        <f t="shared" si="13"/>
        <v>36.1</v>
      </c>
      <c r="G89" s="40" t="s">
        <v>47</v>
      </c>
      <c r="H89" s="40">
        <v>4</v>
      </c>
      <c r="I89" s="40">
        <v>1</v>
      </c>
      <c r="J89" s="1">
        <v>41.2</v>
      </c>
      <c r="K89" s="347">
        <f t="shared" si="8"/>
        <v>48.19174757281553</v>
      </c>
      <c r="L89" s="353">
        <f t="shared" si="14"/>
        <v>192.76699029126212</v>
      </c>
      <c r="M89" s="341">
        <f t="shared" si="15"/>
        <v>48.19174757281553</v>
      </c>
      <c r="N89" s="350">
        <f t="shared" si="16"/>
        <v>12.091747572815528</v>
      </c>
      <c r="O89" s="43"/>
    </row>
    <row r="90" spans="1:15" ht="12.75">
      <c r="A90" s="6" t="s">
        <v>12</v>
      </c>
      <c r="B90" s="2">
        <v>41.1</v>
      </c>
      <c r="C90" s="28">
        <v>55</v>
      </c>
      <c r="D90" s="45">
        <f t="shared" si="12"/>
        <v>2260.5</v>
      </c>
      <c r="E90" s="28">
        <v>1</v>
      </c>
      <c r="F90" s="45">
        <f t="shared" si="13"/>
        <v>41.1</v>
      </c>
      <c r="G90" s="40" t="s">
        <v>47</v>
      </c>
      <c r="H90" s="40">
        <v>4</v>
      </c>
      <c r="I90" s="40">
        <v>1</v>
      </c>
      <c r="J90" s="1">
        <v>41.2</v>
      </c>
      <c r="K90" s="347">
        <f t="shared" si="8"/>
        <v>54.86650485436893</v>
      </c>
      <c r="L90" s="353">
        <f t="shared" si="14"/>
        <v>219.4660194174757</v>
      </c>
      <c r="M90" s="341">
        <f t="shared" si="15"/>
        <v>54.86650485436893</v>
      </c>
      <c r="N90" s="350">
        <f t="shared" si="16"/>
        <v>13.766504854368925</v>
      </c>
      <c r="O90" s="43"/>
    </row>
    <row r="91" spans="1:15" ht="12.75">
      <c r="A91" s="75" t="s">
        <v>13</v>
      </c>
      <c r="B91" s="76">
        <v>45.2</v>
      </c>
      <c r="C91" s="28">
        <v>55</v>
      </c>
      <c r="D91" s="45">
        <f t="shared" si="12"/>
        <v>2486</v>
      </c>
      <c r="E91" s="28">
        <v>1</v>
      </c>
      <c r="F91" s="45">
        <f t="shared" si="13"/>
        <v>45.2</v>
      </c>
      <c r="G91" s="40" t="s">
        <v>47</v>
      </c>
      <c r="H91" s="40">
        <v>4</v>
      </c>
      <c r="I91" s="40">
        <v>1</v>
      </c>
      <c r="J91" s="1">
        <v>41.2</v>
      </c>
      <c r="K91" s="347">
        <f t="shared" si="8"/>
        <v>60.33980582524271</v>
      </c>
      <c r="L91" s="353">
        <f t="shared" si="14"/>
        <v>241.35922330097085</v>
      </c>
      <c r="M91" s="341">
        <f t="shared" si="15"/>
        <v>60.33980582524271</v>
      </c>
      <c r="N91" s="350">
        <f t="shared" si="16"/>
        <v>15.13980582524271</v>
      </c>
      <c r="O91" s="43"/>
    </row>
    <row r="92" spans="1:15" ht="13.5" thickBot="1">
      <c r="A92" s="9" t="s">
        <v>14</v>
      </c>
      <c r="B92" s="10">
        <v>48.2</v>
      </c>
      <c r="C92" s="30">
        <v>55</v>
      </c>
      <c r="D92" s="46">
        <f t="shared" si="12"/>
        <v>2651</v>
      </c>
      <c r="E92" s="30">
        <v>1</v>
      </c>
      <c r="F92" s="46">
        <f t="shared" si="13"/>
        <v>48.2</v>
      </c>
      <c r="G92" s="338" t="s">
        <v>47</v>
      </c>
      <c r="H92" s="339">
        <v>4</v>
      </c>
      <c r="I92" s="339">
        <v>1</v>
      </c>
      <c r="J92" s="11">
        <v>41.2</v>
      </c>
      <c r="K92" s="348">
        <f t="shared" si="8"/>
        <v>64.34466019417475</v>
      </c>
      <c r="L92" s="354">
        <f t="shared" si="14"/>
        <v>257.378640776699</v>
      </c>
      <c r="M92" s="26">
        <f t="shared" si="15"/>
        <v>64.34466019417475</v>
      </c>
      <c r="N92" s="96">
        <f t="shared" si="16"/>
        <v>16.144660194174747</v>
      </c>
      <c r="O92" s="43"/>
    </row>
    <row r="93" spans="3:15" ht="12.75">
      <c r="C93" s="43"/>
      <c r="D93" s="43"/>
      <c r="E93" s="43"/>
      <c r="F93" s="43"/>
      <c r="G93" s="40"/>
      <c r="H93" s="40"/>
      <c r="I93" s="40"/>
      <c r="J93" s="40"/>
      <c r="K93" s="41"/>
      <c r="L93" s="43"/>
      <c r="M93" s="42"/>
      <c r="N93" s="43"/>
      <c r="O93" s="43"/>
    </row>
    <row r="94" spans="3:15" ht="12.75">
      <c r="C94" s="43"/>
      <c r="D94" s="43"/>
      <c r="E94" s="43"/>
      <c r="F94" s="43"/>
      <c r="G94" s="40"/>
      <c r="H94" s="40"/>
      <c r="I94" s="40"/>
      <c r="J94" s="40"/>
      <c r="K94" s="41"/>
      <c r="L94" s="43"/>
      <c r="M94" s="42"/>
      <c r="N94" s="43"/>
      <c r="O94" s="43"/>
    </row>
    <row r="95" spans="3:15" ht="12.75">
      <c r="C95" s="43"/>
      <c r="D95" s="43"/>
      <c r="E95" s="43"/>
      <c r="F95" s="43"/>
      <c r="G95" s="40"/>
      <c r="H95" s="40"/>
      <c r="I95" s="40"/>
      <c r="J95" s="40"/>
      <c r="K95" s="41"/>
      <c r="L95" s="43"/>
      <c r="M95" s="42"/>
      <c r="N95" s="43"/>
      <c r="O95" s="43"/>
    </row>
    <row r="96" spans="3:15" ht="12.75">
      <c r="C96" s="43"/>
      <c r="D96" s="43"/>
      <c r="E96" s="43"/>
      <c r="F96" s="43"/>
      <c r="G96" s="40"/>
      <c r="H96" s="40"/>
      <c r="I96" s="40"/>
      <c r="J96" s="40"/>
      <c r="K96" s="41"/>
      <c r="L96" s="43"/>
      <c r="M96" s="42"/>
      <c r="N96" s="43"/>
      <c r="O96" s="43"/>
    </row>
    <row r="97" spans="3:15" ht="12.75">
      <c r="C97" s="43"/>
      <c r="D97" s="43"/>
      <c r="E97" s="43"/>
      <c r="F97" s="43"/>
      <c r="G97" s="40"/>
      <c r="H97" s="40"/>
      <c r="I97" s="40"/>
      <c r="J97" s="40"/>
      <c r="K97" s="41"/>
      <c r="L97" s="43"/>
      <c r="M97" s="42"/>
      <c r="N97" s="43"/>
      <c r="O97" s="43"/>
    </row>
    <row r="98" spans="3:15" ht="12.75">
      <c r="C98" s="43"/>
      <c r="D98" s="43"/>
      <c r="E98" s="43"/>
      <c r="F98" s="43"/>
      <c r="G98" s="40"/>
      <c r="H98" s="40"/>
      <c r="I98" s="40"/>
      <c r="J98" s="40"/>
      <c r="K98" s="41"/>
      <c r="L98" s="43"/>
      <c r="M98" s="42"/>
      <c r="N98" s="43"/>
      <c r="O98" s="43"/>
    </row>
    <row r="99" spans="3:15" ht="12.75">
      <c r="C99" s="43"/>
      <c r="D99" s="43"/>
      <c r="E99" s="43"/>
      <c r="F99" s="43"/>
      <c r="G99" s="40"/>
      <c r="H99" s="40"/>
      <c r="I99" s="40"/>
      <c r="J99" s="40"/>
      <c r="K99" s="41"/>
      <c r="L99" s="43"/>
      <c r="M99" s="42"/>
      <c r="N99" s="43"/>
      <c r="O99" s="43"/>
    </row>
    <row r="100" spans="3:15" ht="12.75">
      <c r="C100" s="43"/>
      <c r="D100" s="43"/>
      <c r="E100" s="43"/>
      <c r="F100" s="43"/>
      <c r="G100" s="40"/>
      <c r="H100" s="40"/>
      <c r="I100" s="40"/>
      <c r="J100" s="40"/>
      <c r="K100" s="41"/>
      <c r="L100" s="43"/>
      <c r="M100" s="42"/>
      <c r="N100" s="43"/>
      <c r="O100" s="43"/>
    </row>
    <row r="101" spans="3:15" ht="12.75">
      <c r="C101" s="43"/>
      <c r="D101" s="43"/>
      <c r="E101" s="43"/>
      <c r="F101" s="43"/>
      <c r="G101" s="40"/>
      <c r="H101" s="40"/>
      <c r="I101" s="40"/>
      <c r="J101" s="40"/>
      <c r="K101" s="41"/>
      <c r="L101" s="43"/>
      <c r="M101" s="42"/>
      <c r="N101" s="43"/>
      <c r="O101" s="43"/>
    </row>
    <row r="102" spans="3:15" ht="12.75">
      <c r="C102" s="43"/>
      <c r="D102" s="43"/>
      <c r="E102" s="43"/>
      <c r="F102" s="43"/>
      <c r="G102" s="40"/>
      <c r="H102" s="40"/>
      <c r="I102" s="40"/>
      <c r="J102" s="40"/>
      <c r="K102" s="41"/>
      <c r="L102" s="43"/>
      <c r="M102" s="42"/>
      <c r="N102" s="43"/>
      <c r="O102" s="43"/>
    </row>
    <row r="103" spans="3:15" ht="12.75">
      <c r="C103" s="43"/>
      <c r="D103" s="43"/>
      <c r="E103" s="43"/>
      <c r="F103" s="43"/>
      <c r="G103" s="40"/>
      <c r="H103" s="40"/>
      <c r="I103" s="40"/>
      <c r="J103" s="40"/>
      <c r="K103" s="41"/>
      <c r="L103" s="43"/>
      <c r="M103" s="42"/>
      <c r="N103" s="43"/>
      <c r="O103" s="43"/>
    </row>
    <row r="104" spans="3:15" ht="12.75">
      <c r="C104" s="43"/>
      <c r="D104" s="43"/>
      <c r="E104" s="43"/>
      <c r="F104" s="43"/>
      <c r="G104" s="40"/>
      <c r="H104" s="40"/>
      <c r="I104" s="40"/>
      <c r="J104" s="40"/>
      <c r="K104" s="41"/>
      <c r="L104" s="43"/>
      <c r="M104" s="42"/>
      <c r="N104" s="43"/>
      <c r="O104" s="43"/>
    </row>
    <row r="105" spans="3:15" ht="12.75">
      <c r="C105" s="43"/>
      <c r="D105" s="43"/>
      <c r="E105" s="43"/>
      <c r="F105" s="43"/>
      <c r="G105" s="40"/>
      <c r="H105" s="40"/>
      <c r="I105" s="40"/>
      <c r="J105" s="40"/>
      <c r="K105" s="41"/>
      <c r="L105" s="43"/>
      <c r="M105" s="42"/>
      <c r="N105" s="43"/>
      <c r="O105" s="43"/>
    </row>
    <row r="106" spans="3:15" ht="12.75">
      <c r="C106" s="43"/>
      <c r="D106" s="43"/>
      <c r="E106" s="43"/>
      <c r="F106" s="43"/>
      <c r="G106" s="40"/>
      <c r="H106" s="40"/>
      <c r="I106" s="40"/>
      <c r="J106" s="40"/>
      <c r="K106" s="41"/>
      <c r="L106" s="43"/>
      <c r="M106" s="42"/>
      <c r="N106" s="43"/>
      <c r="O106" s="43"/>
    </row>
    <row r="107" spans="3:15" ht="12.75">
      <c r="C107" s="43"/>
      <c r="D107" s="43"/>
      <c r="E107" s="43"/>
      <c r="F107" s="43"/>
      <c r="G107" s="40"/>
      <c r="H107" s="40"/>
      <c r="I107" s="40"/>
      <c r="J107" s="40"/>
      <c r="K107" s="41"/>
      <c r="L107" s="43"/>
      <c r="M107" s="42"/>
      <c r="N107" s="43"/>
      <c r="O107" s="43"/>
    </row>
    <row r="108" spans="3:15" ht="12.75">
      <c r="C108" s="43"/>
      <c r="D108" s="43"/>
      <c r="E108" s="43"/>
      <c r="F108" s="43"/>
      <c r="G108" s="40"/>
      <c r="H108" s="40"/>
      <c r="I108" s="40"/>
      <c r="J108" s="40"/>
      <c r="K108" s="41"/>
      <c r="L108" s="43"/>
      <c r="M108" s="42"/>
      <c r="N108" s="43"/>
      <c r="O108" s="43"/>
    </row>
    <row r="109" spans="3:15" ht="12.75">
      <c r="C109" s="43"/>
      <c r="D109" s="43"/>
      <c r="E109" s="43"/>
      <c r="F109" s="43"/>
      <c r="G109" s="40"/>
      <c r="H109" s="40"/>
      <c r="I109" s="40"/>
      <c r="J109" s="40"/>
      <c r="K109" s="41"/>
      <c r="L109" s="43"/>
      <c r="M109" s="42"/>
      <c r="N109" s="43"/>
      <c r="O109" s="43"/>
    </row>
    <row r="110" spans="3:15" ht="12.75">
      <c r="C110" s="43"/>
      <c r="D110" s="43"/>
      <c r="E110" s="43"/>
      <c r="F110" s="43"/>
      <c r="G110" s="40"/>
      <c r="H110" s="40"/>
      <c r="I110" s="40"/>
      <c r="J110" s="40"/>
      <c r="K110" s="41"/>
      <c r="L110" s="43"/>
      <c r="M110" s="42"/>
      <c r="N110" s="43"/>
      <c r="O110" s="43"/>
    </row>
    <row r="111" spans="3:15" ht="12.75">
      <c r="C111" s="43"/>
      <c r="D111" s="43"/>
      <c r="E111" s="43"/>
      <c r="F111" s="43"/>
      <c r="G111" s="40"/>
      <c r="H111" s="40"/>
      <c r="I111" s="40"/>
      <c r="J111" s="40"/>
      <c r="K111" s="41"/>
      <c r="L111" s="43"/>
      <c r="M111" s="42"/>
      <c r="N111" s="43"/>
      <c r="O111" s="43"/>
    </row>
    <row r="112" spans="3:15" ht="12.75">
      <c r="C112" s="43"/>
      <c r="D112" s="43"/>
      <c r="E112" s="43"/>
      <c r="F112" s="43"/>
      <c r="G112" s="40"/>
      <c r="H112" s="40"/>
      <c r="I112" s="40"/>
      <c r="J112" s="40"/>
      <c r="K112" s="41"/>
      <c r="L112" s="43"/>
      <c r="M112" s="42"/>
      <c r="N112" s="43"/>
      <c r="O112" s="43"/>
    </row>
    <row r="113" spans="3:15" ht="12.75">
      <c r="C113" s="43"/>
      <c r="D113" s="43"/>
      <c r="E113" s="43"/>
      <c r="F113" s="43"/>
      <c r="G113" s="40"/>
      <c r="H113" s="40"/>
      <c r="I113" s="40"/>
      <c r="J113" s="40"/>
      <c r="K113" s="41"/>
      <c r="L113" s="43"/>
      <c r="M113" s="42"/>
      <c r="N113" s="43"/>
      <c r="O113" s="43"/>
    </row>
    <row r="114" spans="3:15" ht="12.75">
      <c r="C114" s="43"/>
      <c r="D114" s="43"/>
      <c r="E114" s="43"/>
      <c r="F114" s="43"/>
      <c r="G114" s="40"/>
      <c r="H114" s="40"/>
      <c r="I114" s="40"/>
      <c r="J114" s="40"/>
      <c r="K114" s="41"/>
      <c r="L114" s="43"/>
      <c r="M114" s="42"/>
      <c r="N114" s="43"/>
      <c r="O114" s="43"/>
    </row>
    <row r="115" spans="3:15" ht="12.75">
      <c r="C115" s="43"/>
      <c r="D115" s="43"/>
      <c r="E115" s="43"/>
      <c r="F115" s="43"/>
      <c r="G115" s="40"/>
      <c r="H115" s="40"/>
      <c r="I115" s="40"/>
      <c r="J115" s="40"/>
      <c r="K115" s="41"/>
      <c r="L115" s="43"/>
      <c r="M115" s="42"/>
      <c r="N115" s="43"/>
      <c r="O115" s="43"/>
    </row>
    <row r="116" spans="3:15" ht="12.75">
      <c r="C116" s="43"/>
      <c r="D116" s="43"/>
      <c r="E116" s="43"/>
      <c r="F116" s="43"/>
      <c r="G116" s="40"/>
      <c r="H116" s="40"/>
      <c r="I116" s="40"/>
      <c r="J116" s="40"/>
      <c r="K116" s="41"/>
      <c r="L116" s="43"/>
      <c r="M116" s="42"/>
      <c r="N116" s="43"/>
      <c r="O116" s="43"/>
    </row>
    <row r="117" spans="3:15" ht="12.75">
      <c r="C117" s="43"/>
      <c r="D117" s="43"/>
      <c r="E117" s="43"/>
      <c r="F117" s="43"/>
      <c r="G117" s="40"/>
      <c r="H117" s="40"/>
      <c r="I117" s="40"/>
      <c r="J117" s="40"/>
      <c r="K117" s="41"/>
      <c r="L117" s="43"/>
      <c r="M117" s="42"/>
      <c r="N117" s="43"/>
      <c r="O117" s="43"/>
    </row>
    <row r="118" spans="3:15" ht="12.75">
      <c r="C118" s="43"/>
      <c r="D118" s="43"/>
      <c r="E118" s="43"/>
      <c r="F118" s="43"/>
      <c r="G118" s="40"/>
      <c r="H118" s="40"/>
      <c r="I118" s="40"/>
      <c r="J118" s="40"/>
      <c r="K118" s="41"/>
      <c r="L118" s="43"/>
      <c r="M118" s="42"/>
      <c r="N118" s="43"/>
      <c r="O118" s="43"/>
    </row>
    <row r="119" spans="3:15" ht="12.75">
      <c r="C119" s="43"/>
      <c r="D119" s="43"/>
      <c r="E119" s="43"/>
      <c r="F119" s="43"/>
      <c r="G119" s="40"/>
      <c r="H119" s="40"/>
      <c r="I119" s="40"/>
      <c r="J119" s="40"/>
      <c r="K119" s="41"/>
      <c r="L119" s="43"/>
      <c r="M119" s="42"/>
      <c r="N119" s="43"/>
      <c r="O119" s="43"/>
    </row>
    <row r="120" spans="3:15" ht="12.75">
      <c r="C120" s="43"/>
      <c r="D120" s="43"/>
      <c r="E120" s="43"/>
      <c r="F120" s="43"/>
      <c r="G120" s="40"/>
      <c r="H120" s="40"/>
      <c r="I120" s="40"/>
      <c r="J120" s="40"/>
      <c r="K120" s="41"/>
      <c r="L120" s="43"/>
      <c r="M120" s="42"/>
      <c r="N120" s="43"/>
      <c r="O120" s="43"/>
    </row>
    <row r="121" spans="3:15" ht="12.75">
      <c r="C121" s="43"/>
      <c r="D121" s="43"/>
      <c r="E121" s="43"/>
      <c r="F121" s="43"/>
      <c r="G121" s="40"/>
      <c r="H121" s="40"/>
      <c r="I121" s="40"/>
      <c r="J121" s="40"/>
      <c r="K121" s="41"/>
      <c r="L121" s="43"/>
      <c r="M121" s="42"/>
      <c r="N121" s="43"/>
      <c r="O121" s="43"/>
    </row>
    <row r="122" spans="3:15" ht="12.75">
      <c r="C122" s="43"/>
      <c r="D122" s="43"/>
      <c r="E122" s="43"/>
      <c r="F122" s="43"/>
      <c r="G122" s="40"/>
      <c r="H122" s="40"/>
      <c r="I122" s="40"/>
      <c r="J122" s="40"/>
      <c r="K122" s="41"/>
      <c r="L122" s="43"/>
      <c r="M122" s="42"/>
      <c r="N122" s="43"/>
      <c r="O122" s="43"/>
    </row>
    <row r="123" spans="3:15" ht="12.75">
      <c r="C123" s="43"/>
      <c r="D123" s="43"/>
      <c r="E123" s="43"/>
      <c r="F123" s="43"/>
      <c r="G123" s="40"/>
      <c r="H123" s="40"/>
      <c r="I123" s="40"/>
      <c r="J123" s="40"/>
      <c r="K123" s="41"/>
      <c r="L123" s="43"/>
      <c r="M123" s="42"/>
      <c r="N123" s="43"/>
      <c r="O123" s="43"/>
    </row>
    <row r="124" spans="3:15" ht="12.75">
      <c r="C124" s="43"/>
      <c r="D124" s="43"/>
      <c r="E124" s="43"/>
      <c r="F124" s="43"/>
      <c r="G124" s="40"/>
      <c r="H124" s="40"/>
      <c r="I124" s="40"/>
      <c r="J124" s="40"/>
      <c r="K124" s="41"/>
      <c r="L124" s="43"/>
      <c r="M124" s="42"/>
      <c r="N124" s="43"/>
      <c r="O124" s="43"/>
    </row>
    <row r="125" spans="3:15" ht="12.75">
      <c r="C125" s="43"/>
      <c r="D125" s="43"/>
      <c r="E125" s="43"/>
      <c r="F125" s="43"/>
      <c r="G125" s="40"/>
      <c r="H125" s="40"/>
      <c r="I125" s="40"/>
      <c r="J125" s="40"/>
      <c r="K125" s="41"/>
      <c r="L125" s="43"/>
      <c r="M125" s="42"/>
      <c r="N125" s="43"/>
      <c r="O125" s="43"/>
    </row>
    <row r="126" spans="3:15" ht="12.75">
      <c r="C126" s="43"/>
      <c r="D126" s="43"/>
      <c r="E126" s="43"/>
      <c r="F126" s="43"/>
      <c r="G126" s="40"/>
      <c r="H126" s="40"/>
      <c r="I126" s="40"/>
      <c r="J126" s="40"/>
      <c r="K126" s="41"/>
      <c r="L126" s="43"/>
      <c r="M126" s="42"/>
      <c r="N126" s="43"/>
      <c r="O126" s="43"/>
    </row>
    <row r="127" spans="3:15" ht="12.75">
      <c r="C127" s="43"/>
      <c r="D127" s="43"/>
      <c r="E127" s="43"/>
      <c r="F127" s="43"/>
      <c r="G127" s="40"/>
      <c r="H127" s="40"/>
      <c r="I127" s="40"/>
      <c r="J127" s="40"/>
      <c r="K127" s="41"/>
      <c r="L127" s="43"/>
      <c r="M127" s="42"/>
      <c r="N127" s="43"/>
      <c r="O127" s="43"/>
    </row>
    <row r="128" spans="3:15" ht="12.75">
      <c r="C128" s="43"/>
      <c r="D128" s="43"/>
      <c r="E128" s="43"/>
      <c r="F128" s="43"/>
      <c r="G128" s="40"/>
      <c r="H128" s="40"/>
      <c r="I128" s="40"/>
      <c r="J128" s="40"/>
      <c r="K128" s="41"/>
      <c r="L128" s="43"/>
      <c r="M128" s="42"/>
      <c r="N128" s="43"/>
      <c r="O128" s="43"/>
    </row>
    <row r="129" spans="3:15" ht="12.75">
      <c r="C129" s="43"/>
      <c r="D129" s="43"/>
      <c r="E129" s="43"/>
      <c r="F129" s="43"/>
      <c r="G129" s="40"/>
      <c r="H129" s="40"/>
      <c r="I129" s="40"/>
      <c r="J129" s="40"/>
      <c r="K129" s="41"/>
      <c r="L129" s="43"/>
      <c r="M129" s="42"/>
      <c r="N129" s="43"/>
      <c r="O129" s="43"/>
    </row>
    <row r="130" spans="3:15" ht="12.75">
      <c r="C130" s="43"/>
      <c r="D130" s="43"/>
      <c r="E130" s="43"/>
      <c r="F130" s="43"/>
      <c r="G130" s="40"/>
      <c r="H130" s="40"/>
      <c r="I130" s="40"/>
      <c r="J130" s="40"/>
      <c r="K130" s="41"/>
      <c r="L130" s="43"/>
      <c r="M130" s="42"/>
      <c r="N130" s="43"/>
      <c r="O130" s="43"/>
    </row>
    <row r="131" spans="3:15" ht="12.75">
      <c r="C131" s="43"/>
      <c r="D131" s="43"/>
      <c r="E131" s="43"/>
      <c r="F131" s="43"/>
      <c r="G131" s="40"/>
      <c r="H131" s="40"/>
      <c r="I131" s="40"/>
      <c r="J131" s="40"/>
      <c r="K131" s="41"/>
      <c r="L131" s="43"/>
      <c r="M131" s="42"/>
      <c r="N131" s="43"/>
      <c r="O131" s="43"/>
    </row>
    <row r="132" spans="3:15" ht="12.75">
      <c r="C132" s="43"/>
      <c r="D132" s="43"/>
      <c r="E132" s="43"/>
      <c r="F132" s="43"/>
      <c r="G132" s="40"/>
      <c r="H132" s="40"/>
      <c r="I132" s="40"/>
      <c r="J132" s="40"/>
      <c r="K132" s="41"/>
      <c r="L132" s="43"/>
      <c r="M132" s="42"/>
      <c r="N132" s="43"/>
      <c r="O132" s="43"/>
    </row>
    <row r="133" spans="3:15" ht="12.75">
      <c r="C133" s="43"/>
      <c r="D133" s="43"/>
      <c r="E133" s="43"/>
      <c r="F133" s="43"/>
      <c r="G133" s="40"/>
      <c r="H133" s="40"/>
      <c r="I133" s="40"/>
      <c r="J133" s="40"/>
      <c r="K133" s="41"/>
      <c r="L133" s="43"/>
      <c r="M133" s="42"/>
      <c r="N133" s="43"/>
      <c r="O133" s="43"/>
    </row>
    <row r="134" spans="3:15" ht="12.75">
      <c r="C134" s="43"/>
      <c r="D134" s="43"/>
      <c r="E134" s="43"/>
      <c r="F134" s="43"/>
      <c r="G134" s="40"/>
      <c r="H134" s="40"/>
      <c r="I134" s="40"/>
      <c r="J134" s="40"/>
      <c r="K134" s="41"/>
      <c r="L134" s="43"/>
      <c r="M134" s="42"/>
      <c r="N134" s="43"/>
      <c r="O134" s="43"/>
    </row>
    <row r="135" spans="3:15" ht="12.75">
      <c r="C135" s="43"/>
      <c r="D135" s="43"/>
      <c r="E135" s="43"/>
      <c r="F135" s="43"/>
      <c r="G135" s="40"/>
      <c r="H135" s="40"/>
      <c r="I135" s="40"/>
      <c r="J135" s="40"/>
      <c r="K135" s="41"/>
      <c r="L135" s="43"/>
      <c r="M135" s="42"/>
      <c r="N135" s="43"/>
      <c r="O135" s="43"/>
    </row>
    <row r="136" spans="3:15" ht="12.75">
      <c r="C136" s="43"/>
      <c r="D136" s="43"/>
      <c r="E136" s="43"/>
      <c r="F136" s="43"/>
      <c r="G136" s="40"/>
      <c r="H136" s="40"/>
      <c r="I136" s="40"/>
      <c r="J136" s="40"/>
      <c r="K136" s="41"/>
      <c r="L136" s="43"/>
      <c r="M136" s="42"/>
      <c r="N136" s="43"/>
      <c r="O136" s="43"/>
    </row>
    <row r="137" spans="3:15" ht="12.75">
      <c r="C137" s="43"/>
      <c r="D137" s="43"/>
      <c r="E137" s="43"/>
      <c r="F137" s="43"/>
      <c r="G137" s="40"/>
      <c r="H137" s="40"/>
      <c r="I137" s="40"/>
      <c r="J137" s="40"/>
      <c r="K137" s="41"/>
      <c r="L137" s="43"/>
      <c r="M137" s="42"/>
      <c r="N137" s="43"/>
      <c r="O137" s="43"/>
    </row>
    <row r="138" spans="3:15" ht="12.75">
      <c r="C138" s="43"/>
      <c r="D138" s="43"/>
      <c r="E138" s="43"/>
      <c r="F138" s="43"/>
      <c r="G138" s="40"/>
      <c r="H138" s="40"/>
      <c r="I138" s="40"/>
      <c r="J138" s="40"/>
      <c r="K138" s="41"/>
      <c r="L138" s="43"/>
      <c r="M138" s="42"/>
      <c r="N138" s="43"/>
      <c r="O138" s="43"/>
    </row>
    <row r="139" spans="3:15" ht="12.75">
      <c r="C139" s="43"/>
      <c r="D139" s="43"/>
      <c r="E139" s="43"/>
      <c r="F139" s="43"/>
      <c r="G139" s="40"/>
      <c r="H139" s="40"/>
      <c r="I139" s="40"/>
      <c r="J139" s="40"/>
      <c r="K139" s="41"/>
      <c r="L139" s="43"/>
      <c r="M139" s="42"/>
      <c r="N139" s="43"/>
      <c r="O139" s="43"/>
    </row>
    <row r="140" spans="3:15" ht="12.75">
      <c r="C140" s="43"/>
      <c r="D140" s="43"/>
      <c r="E140" s="43"/>
      <c r="F140" s="43"/>
      <c r="G140" s="40"/>
      <c r="H140" s="40"/>
      <c r="I140" s="40"/>
      <c r="J140" s="40"/>
      <c r="K140" s="41"/>
      <c r="L140" s="43"/>
      <c r="M140" s="42"/>
      <c r="N140" s="43"/>
      <c r="O140" s="43"/>
    </row>
    <row r="141" spans="3:15" ht="12.75">
      <c r="C141" s="43"/>
      <c r="D141" s="43"/>
      <c r="E141" s="43"/>
      <c r="F141" s="43"/>
      <c r="G141" s="40"/>
      <c r="H141" s="40"/>
      <c r="I141" s="40"/>
      <c r="J141" s="40"/>
      <c r="K141" s="41"/>
      <c r="L141" s="43"/>
      <c r="M141" s="42"/>
      <c r="N141" s="43"/>
      <c r="O141" s="43"/>
    </row>
    <row r="142" spans="3:15" ht="12.75">
      <c r="C142" s="43"/>
      <c r="D142" s="43"/>
      <c r="E142" s="43"/>
      <c r="F142" s="43"/>
      <c r="G142" s="40"/>
      <c r="H142" s="40"/>
      <c r="I142" s="40"/>
      <c r="J142" s="40"/>
      <c r="K142" s="41"/>
      <c r="L142" s="43"/>
      <c r="M142" s="42"/>
      <c r="N142" s="43"/>
      <c r="O142" s="43"/>
    </row>
    <row r="143" spans="3:15" ht="12.75">
      <c r="C143" s="43"/>
      <c r="D143" s="43"/>
      <c r="E143" s="43"/>
      <c r="F143" s="43"/>
      <c r="G143" s="40"/>
      <c r="H143" s="40"/>
      <c r="I143" s="40"/>
      <c r="J143" s="40"/>
      <c r="K143" s="41"/>
      <c r="L143" s="43"/>
      <c r="M143" s="42"/>
      <c r="N143" s="43"/>
      <c r="O143" s="43"/>
    </row>
    <row r="144" spans="3:15" ht="12.75">
      <c r="C144" s="43"/>
      <c r="D144" s="43"/>
      <c r="E144" s="43"/>
      <c r="F144" s="43"/>
      <c r="G144" s="40"/>
      <c r="H144" s="40"/>
      <c r="I144" s="40"/>
      <c r="J144" s="40"/>
      <c r="K144" s="41"/>
      <c r="L144" s="43"/>
      <c r="M144" s="42"/>
      <c r="N144" s="43"/>
      <c r="O144" s="43"/>
    </row>
    <row r="145" spans="3:15" ht="12.75">
      <c r="C145" s="43"/>
      <c r="D145" s="43"/>
      <c r="E145" s="43"/>
      <c r="F145" s="43"/>
      <c r="G145" s="40"/>
      <c r="H145" s="40"/>
      <c r="I145" s="40"/>
      <c r="J145" s="40"/>
      <c r="K145" s="41"/>
      <c r="L145" s="43"/>
      <c r="M145" s="42"/>
      <c r="N145" s="43"/>
      <c r="O145" s="43"/>
    </row>
    <row r="146" spans="3:15" ht="12.75">
      <c r="C146" s="43"/>
      <c r="D146" s="43"/>
      <c r="E146" s="43"/>
      <c r="F146" s="43"/>
      <c r="G146" s="40"/>
      <c r="H146" s="40"/>
      <c r="I146" s="40"/>
      <c r="J146" s="40"/>
      <c r="K146" s="41"/>
      <c r="L146" s="43"/>
      <c r="M146" s="42"/>
      <c r="N146" s="43"/>
      <c r="O146" s="43"/>
    </row>
    <row r="147" spans="3:15" ht="12.75">
      <c r="C147" s="43"/>
      <c r="D147" s="43"/>
      <c r="E147" s="43"/>
      <c r="F147" s="43"/>
      <c r="G147" s="40"/>
      <c r="H147" s="40"/>
      <c r="I147" s="40"/>
      <c r="J147" s="40"/>
      <c r="K147" s="41"/>
      <c r="L147" s="43"/>
      <c r="M147" s="42"/>
      <c r="N147" s="43"/>
      <c r="O147" s="43"/>
    </row>
    <row r="148" spans="3:15" ht="12.75">
      <c r="C148" s="43"/>
      <c r="D148" s="43"/>
      <c r="E148" s="43"/>
      <c r="F148" s="43"/>
      <c r="G148" s="40"/>
      <c r="H148" s="40"/>
      <c r="I148" s="40"/>
      <c r="J148" s="40"/>
      <c r="K148" s="41"/>
      <c r="L148" s="43"/>
      <c r="M148" s="42"/>
      <c r="N148" s="43"/>
      <c r="O148" s="43"/>
    </row>
    <row r="149" spans="3:15" ht="12.75">
      <c r="C149" s="43"/>
      <c r="D149" s="43"/>
      <c r="E149" s="43"/>
      <c r="F149" s="43"/>
      <c r="G149" s="40"/>
      <c r="H149" s="40"/>
      <c r="I149" s="40"/>
      <c r="J149" s="40"/>
      <c r="K149" s="41"/>
      <c r="L149" s="43"/>
      <c r="M149" s="42"/>
      <c r="N149" s="43"/>
      <c r="O149" s="43"/>
    </row>
    <row r="150" spans="3:15" ht="12.75">
      <c r="C150" s="43"/>
      <c r="D150" s="43"/>
      <c r="E150" s="43"/>
      <c r="F150" s="43"/>
      <c r="G150" s="40"/>
      <c r="H150" s="40"/>
      <c r="I150" s="40"/>
      <c r="J150" s="40"/>
      <c r="K150" s="41"/>
      <c r="L150" s="43"/>
      <c r="M150" s="42"/>
      <c r="N150" s="43"/>
      <c r="O150" s="43"/>
    </row>
    <row r="151" spans="3:15" ht="12.75">
      <c r="C151" s="43"/>
      <c r="D151" s="43"/>
      <c r="E151" s="43"/>
      <c r="F151" s="43"/>
      <c r="G151" s="40"/>
      <c r="H151" s="40"/>
      <c r="I151" s="40"/>
      <c r="J151" s="40"/>
      <c r="K151" s="41"/>
      <c r="L151" s="43"/>
      <c r="M151" s="42"/>
      <c r="N151" s="43"/>
      <c r="O151" s="43"/>
    </row>
    <row r="152" spans="3:15" ht="12.75">
      <c r="C152" s="43"/>
      <c r="D152" s="43"/>
      <c r="E152" s="43"/>
      <c r="F152" s="43"/>
      <c r="G152" s="40"/>
      <c r="H152" s="40"/>
      <c r="I152" s="40"/>
      <c r="J152" s="40"/>
      <c r="K152" s="41"/>
      <c r="L152" s="43"/>
      <c r="M152" s="42"/>
      <c r="N152" s="43"/>
      <c r="O152" s="43"/>
    </row>
    <row r="153" spans="3:15" ht="12.75">
      <c r="C153" s="43"/>
      <c r="D153" s="43"/>
      <c r="E153" s="43"/>
      <c r="F153" s="43"/>
      <c r="G153" s="40"/>
      <c r="H153" s="40"/>
      <c r="I153" s="40"/>
      <c r="J153" s="40"/>
      <c r="K153" s="41"/>
      <c r="L153" s="43"/>
      <c r="M153" s="42"/>
      <c r="N153" s="43"/>
      <c r="O153" s="43"/>
    </row>
    <row r="154" spans="3:15" ht="12.75">
      <c r="C154" s="43"/>
      <c r="D154" s="43"/>
      <c r="E154" s="43"/>
      <c r="F154" s="43"/>
      <c r="G154" s="40"/>
      <c r="H154" s="40"/>
      <c r="I154" s="40"/>
      <c r="J154" s="40"/>
      <c r="K154" s="41"/>
      <c r="L154" s="43"/>
      <c r="M154" s="42"/>
      <c r="N154" s="43"/>
      <c r="O154" s="43"/>
    </row>
    <row r="155" spans="3:15" ht="12.75">
      <c r="C155" s="43"/>
      <c r="D155" s="43"/>
      <c r="E155" s="43"/>
      <c r="F155" s="43"/>
      <c r="G155" s="40"/>
      <c r="H155" s="40"/>
      <c r="I155" s="40"/>
      <c r="J155" s="40"/>
      <c r="K155" s="41"/>
      <c r="L155" s="43"/>
      <c r="M155" s="42"/>
      <c r="N155" s="43"/>
      <c r="O155" s="43"/>
    </row>
    <row r="156" spans="3:15" ht="12.75">
      <c r="C156" s="43"/>
      <c r="D156" s="43"/>
      <c r="E156" s="43"/>
      <c r="F156" s="43"/>
      <c r="G156" s="40"/>
      <c r="H156" s="40"/>
      <c r="I156" s="40"/>
      <c r="J156" s="40"/>
      <c r="K156" s="41"/>
      <c r="L156" s="43"/>
      <c r="M156" s="42"/>
      <c r="N156" s="43"/>
      <c r="O156" s="43"/>
    </row>
    <row r="157" spans="3:15" ht="12.75">
      <c r="C157" s="43"/>
      <c r="D157" s="43"/>
      <c r="E157" s="43"/>
      <c r="F157" s="43"/>
      <c r="G157" s="40"/>
      <c r="H157" s="40"/>
      <c r="I157" s="40"/>
      <c r="J157" s="40"/>
      <c r="K157" s="41"/>
      <c r="L157" s="43"/>
      <c r="M157" s="42"/>
      <c r="N157" s="43"/>
      <c r="O157" s="43"/>
    </row>
    <row r="158" spans="3:15" ht="12.75">
      <c r="C158" s="43"/>
      <c r="D158" s="43"/>
      <c r="E158" s="43"/>
      <c r="F158" s="43"/>
      <c r="G158" s="40"/>
      <c r="H158" s="40"/>
      <c r="I158" s="40"/>
      <c r="J158" s="40"/>
      <c r="K158" s="41"/>
      <c r="L158" s="43"/>
      <c r="M158" s="42"/>
      <c r="N158" s="43"/>
      <c r="O158" s="43"/>
    </row>
    <row r="159" spans="3:15" ht="12.75">
      <c r="C159" s="43"/>
      <c r="D159" s="43"/>
      <c r="E159" s="43"/>
      <c r="F159" s="43"/>
      <c r="G159" s="40"/>
      <c r="H159" s="40"/>
      <c r="I159" s="40"/>
      <c r="J159" s="40"/>
      <c r="K159" s="41"/>
      <c r="L159" s="43"/>
      <c r="M159" s="42"/>
      <c r="N159" s="43"/>
      <c r="O159" s="43"/>
    </row>
    <row r="160" spans="3:15" ht="12.75">
      <c r="C160" s="43"/>
      <c r="D160" s="43"/>
      <c r="E160" s="43"/>
      <c r="F160" s="43"/>
      <c r="G160" s="40"/>
      <c r="H160" s="40"/>
      <c r="I160" s="40"/>
      <c r="J160" s="40"/>
      <c r="K160" s="41"/>
      <c r="L160" s="43"/>
      <c r="M160" s="42"/>
      <c r="N160" s="43"/>
      <c r="O160" s="43"/>
    </row>
    <row r="161" spans="3:15" ht="12.75">
      <c r="C161" s="43"/>
      <c r="D161" s="43"/>
      <c r="E161" s="43"/>
      <c r="F161" s="43"/>
      <c r="G161" s="40"/>
      <c r="H161" s="40"/>
      <c r="I161" s="40"/>
      <c r="J161" s="40"/>
      <c r="K161" s="41"/>
      <c r="L161" s="43"/>
      <c r="M161" s="42"/>
      <c r="N161" s="43"/>
      <c r="O161" s="43"/>
    </row>
    <row r="162" spans="3:15" ht="12.75">
      <c r="C162" s="43"/>
      <c r="D162" s="43"/>
      <c r="E162" s="43"/>
      <c r="F162" s="43"/>
      <c r="G162" s="40"/>
      <c r="H162" s="40"/>
      <c r="I162" s="40"/>
      <c r="J162" s="40"/>
      <c r="K162" s="41"/>
      <c r="L162" s="43"/>
      <c r="M162" s="42"/>
      <c r="N162" s="43"/>
      <c r="O162" s="43"/>
    </row>
    <row r="163" spans="3:15" ht="12.75">
      <c r="C163" s="43"/>
      <c r="D163" s="43"/>
      <c r="E163" s="43"/>
      <c r="F163" s="43"/>
      <c r="G163" s="40"/>
      <c r="H163" s="40"/>
      <c r="I163" s="40"/>
      <c r="J163" s="40"/>
      <c r="K163" s="41"/>
      <c r="L163" s="43"/>
      <c r="M163" s="42"/>
      <c r="N163" s="43"/>
      <c r="O163" s="43"/>
    </row>
    <row r="164" spans="3:15" ht="12.75">
      <c r="C164" s="43"/>
      <c r="D164" s="43"/>
      <c r="E164" s="43"/>
      <c r="F164" s="43"/>
      <c r="G164" s="40"/>
      <c r="H164" s="40"/>
      <c r="I164" s="40"/>
      <c r="J164" s="40"/>
      <c r="K164" s="41"/>
      <c r="L164" s="43"/>
      <c r="M164" s="42"/>
      <c r="N164" s="43"/>
      <c r="O164" s="43"/>
    </row>
    <row r="165" spans="3:15" ht="12.75">
      <c r="C165" s="43"/>
      <c r="D165" s="43"/>
      <c r="E165" s="43"/>
      <c r="F165" s="43"/>
      <c r="G165" s="40"/>
      <c r="H165" s="40"/>
      <c r="I165" s="40"/>
      <c r="J165" s="40"/>
      <c r="K165" s="41"/>
      <c r="L165" s="43"/>
      <c r="M165" s="42"/>
      <c r="N165" s="43"/>
      <c r="O165" s="43"/>
    </row>
    <row r="166" spans="3:15" ht="12.75">
      <c r="C166" s="43"/>
      <c r="D166" s="43"/>
      <c r="E166" s="43"/>
      <c r="F166" s="43"/>
      <c r="G166" s="40"/>
      <c r="H166" s="40"/>
      <c r="I166" s="40"/>
      <c r="J166" s="40"/>
      <c r="K166" s="41"/>
      <c r="L166" s="43"/>
      <c r="M166" s="42"/>
      <c r="N166" s="43"/>
      <c r="O166" s="43"/>
    </row>
    <row r="167" spans="3:15" ht="12.75">
      <c r="C167" s="43"/>
      <c r="D167" s="43"/>
      <c r="E167" s="43"/>
      <c r="F167" s="43"/>
      <c r="G167" s="40"/>
      <c r="H167" s="40"/>
      <c r="I167" s="40"/>
      <c r="J167" s="40"/>
      <c r="K167" s="41"/>
      <c r="L167" s="43"/>
      <c r="M167" s="42"/>
      <c r="N167" s="43"/>
      <c r="O167" s="43"/>
    </row>
    <row r="168" spans="3:15" ht="12.75">
      <c r="C168" s="43"/>
      <c r="D168" s="43"/>
      <c r="E168" s="43"/>
      <c r="F168" s="43"/>
      <c r="G168" s="40"/>
      <c r="H168" s="40"/>
      <c r="I168" s="40"/>
      <c r="J168" s="40"/>
      <c r="K168" s="41"/>
      <c r="L168" s="43"/>
      <c r="M168" s="42"/>
      <c r="N168" s="43"/>
      <c r="O168" s="43"/>
    </row>
    <row r="169" spans="3:15" ht="12.75">
      <c r="C169" s="43"/>
      <c r="D169" s="43"/>
      <c r="E169" s="43"/>
      <c r="F169" s="43"/>
      <c r="G169" s="40"/>
      <c r="H169" s="40"/>
      <c r="I169" s="40"/>
      <c r="J169" s="40"/>
      <c r="K169" s="41"/>
      <c r="L169" s="43"/>
      <c r="M169" s="42"/>
      <c r="N169" s="43"/>
      <c r="O169" s="43"/>
    </row>
    <row r="170" spans="3:15" ht="12.75">
      <c r="C170" s="43"/>
      <c r="D170" s="43"/>
      <c r="E170" s="43"/>
      <c r="F170" s="43"/>
      <c r="G170" s="40"/>
      <c r="H170" s="40"/>
      <c r="I170" s="40"/>
      <c r="J170" s="40"/>
      <c r="K170" s="41"/>
      <c r="L170" s="43"/>
      <c r="M170" s="42"/>
      <c r="N170" s="43"/>
      <c r="O170" s="43"/>
    </row>
    <row r="171" spans="3:15" ht="12.75">
      <c r="C171" s="43"/>
      <c r="D171" s="43"/>
      <c r="E171" s="43"/>
      <c r="F171" s="43"/>
      <c r="G171" s="40"/>
      <c r="H171" s="40"/>
      <c r="I171" s="40"/>
      <c r="J171" s="40"/>
      <c r="K171" s="41"/>
      <c r="L171" s="43"/>
      <c r="M171" s="42"/>
      <c r="N171" s="43"/>
      <c r="O171" s="43"/>
    </row>
    <row r="172" spans="3:15" ht="12.75">
      <c r="C172" s="43"/>
      <c r="D172" s="43"/>
      <c r="E172" s="43"/>
      <c r="F172" s="43"/>
      <c r="G172" s="40"/>
      <c r="H172" s="40"/>
      <c r="I172" s="40"/>
      <c r="J172" s="40"/>
      <c r="K172" s="41"/>
      <c r="L172" s="43"/>
      <c r="M172" s="42"/>
      <c r="N172" s="43"/>
      <c r="O172" s="43"/>
    </row>
    <row r="173" spans="3:15" ht="12.75">
      <c r="C173" s="43"/>
      <c r="D173" s="43"/>
      <c r="E173" s="43"/>
      <c r="F173" s="43"/>
      <c r="G173" s="40"/>
      <c r="H173" s="40"/>
      <c r="I173" s="40"/>
      <c r="J173" s="40"/>
      <c r="K173" s="41"/>
      <c r="L173" s="43"/>
      <c r="M173" s="42"/>
      <c r="N173" s="43"/>
      <c r="O173" s="43"/>
    </row>
    <row r="174" spans="3:15" ht="12.75">
      <c r="C174" s="43"/>
      <c r="D174" s="43"/>
      <c r="E174" s="43"/>
      <c r="F174" s="43"/>
      <c r="G174" s="40"/>
      <c r="H174" s="40"/>
      <c r="I174" s="40"/>
      <c r="J174" s="40"/>
      <c r="K174" s="41"/>
      <c r="L174" s="43"/>
      <c r="M174" s="42"/>
      <c r="N174" s="43"/>
      <c r="O174" s="43"/>
    </row>
    <row r="175" spans="3:15" ht="12.75">
      <c r="C175" s="43"/>
      <c r="D175" s="43"/>
      <c r="E175" s="43"/>
      <c r="F175" s="43"/>
      <c r="G175" s="40"/>
      <c r="H175" s="40"/>
      <c r="I175" s="40"/>
      <c r="J175" s="40"/>
      <c r="K175" s="41"/>
      <c r="L175" s="43"/>
      <c r="M175" s="42"/>
      <c r="N175" s="43"/>
      <c r="O175" s="43"/>
    </row>
    <row r="176" spans="3:15" ht="12.75">
      <c r="C176" s="43"/>
      <c r="D176" s="43"/>
      <c r="E176" s="43"/>
      <c r="F176" s="43"/>
      <c r="G176" s="40"/>
      <c r="H176" s="40"/>
      <c r="I176" s="40"/>
      <c r="J176" s="40"/>
      <c r="K176" s="41"/>
      <c r="L176" s="43"/>
      <c r="M176" s="42"/>
      <c r="N176" s="43"/>
      <c r="O176" s="43"/>
    </row>
    <row r="177" spans="3:15" ht="12.75">
      <c r="C177" s="43"/>
      <c r="D177" s="43"/>
      <c r="E177" s="43"/>
      <c r="F177" s="43"/>
      <c r="G177" s="40"/>
      <c r="H177" s="40"/>
      <c r="I177" s="40"/>
      <c r="J177" s="40"/>
      <c r="K177" s="41"/>
      <c r="L177" s="43"/>
      <c r="M177" s="42"/>
      <c r="N177" s="43"/>
      <c r="O177" s="43"/>
    </row>
    <row r="178" spans="3:15" ht="12.75">
      <c r="C178" s="43"/>
      <c r="D178" s="43"/>
      <c r="E178" s="43"/>
      <c r="F178" s="43"/>
      <c r="G178" s="40"/>
      <c r="H178" s="40"/>
      <c r="I178" s="40"/>
      <c r="J178" s="40"/>
      <c r="K178" s="41"/>
      <c r="L178" s="43"/>
      <c r="M178" s="42"/>
      <c r="N178" s="43"/>
      <c r="O178" s="43"/>
    </row>
    <row r="179" spans="3:15" ht="12.75">
      <c r="C179" s="43"/>
      <c r="D179" s="43"/>
      <c r="E179" s="43"/>
      <c r="F179" s="43"/>
      <c r="G179" s="40"/>
      <c r="H179" s="40"/>
      <c r="I179" s="40"/>
      <c r="J179" s="40"/>
      <c r="K179" s="41"/>
      <c r="L179" s="43"/>
      <c r="M179" s="42"/>
      <c r="N179" s="43"/>
      <c r="O179" s="43"/>
    </row>
    <row r="180" spans="3:15" ht="12.75">
      <c r="C180" s="43"/>
      <c r="D180" s="43"/>
      <c r="E180" s="43"/>
      <c r="F180" s="43"/>
      <c r="G180" s="40"/>
      <c r="H180" s="40"/>
      <c r="I180" s="40"/>
      <c r="J180" s="40"/>
      <c r="K180" s="41"/>
      <c r="L180" s="43"/>
      <c r="M180" s="42"/>
      <c r="N180" s="43"/>
      <c r="O180" s="43"/>
    </row>
    <row r="181" spans="3:15" ht="12.75">
      <c r="C181" s="43"/>
      <c r="D181" s="43"/>
      <c r="E181" s="43"/>
      <c r="F181" s="43"/>
      <c r="G181" s="40"/>
      <c r="H181" s="40"/>
      <c r="I181" s="40"/>
      <c r="J181" s="40"/>
      <c r="K181" s="41"/>
      <c r="L181" s="43"/>
      <c r="M181" s="42"/>
      <c r="N181" s="43"/>
      <c r="O181" s="43"/>
    </row>
    <row r="182" spans="3:15" ht="12.75">
      <c r="C182" s="43"/>
      <c r="D182" s="43"/>
      <c r="E182" s="43"/>
      <c r="F182" s="43"/>
      <c r="G182" s="40"/>
      <c r="H182" s="40"/>
      <c r="I182" s="40"/>
      <c r="J182" s="40"/>
      <c r="K182" s="41"/>
      <c r="L182" s="43"/>
      <c r="M182" s="42"/>
      <c r="N182" s="43"/>
      <c r="O182" s="43"/>
    </row>
    <row r="183" spans="3:15" ht="12.75">
      <c r="C183" s="43"/>
      <c r="D183" s="43"/>
      <c r="E183" s="43"/>
      <c r="F183" s="43"/>
      <c r="G183" s="40"/>
      <c r="H183" s="40"/>
      <c r="I183" s="40"/>
      <c r="J183" s="40"/>
      <c r="K183" s="41"/>
      <c r="L183" s="43"/>
      <c r="M183" s="42"/>
      <c r="N183" s="43"/>
      <c r="O183" s="43"/>
    </row>
    <row r="184" spans="3:15" ht="12.75">
      <c r="C184" s="43"/>
      <c r="D184" s="43"/>
      <c r="E184" s="43"/>
      <c r="F184" s="43"/>
      <c r="G184" s="40"/>
      <c r="H184" s="40"/>
      <c r="I184" s="40"/>
      <c r="J184" s="40"/>
      <c r="K184" s="41"/>
      <c r="L184" s="43"/>
      <c r="M184" s="42"/>
      <c r="N184" s="43"/>
      <c r="O184" s="43"/>
    </row>
    <row r="185" spans="3:15" ht="12.75">
      <c r="C185" s="43"/>
      <c r="D185" s="43"/>
      <c r="E185" s="43"/>
      <c r="F185" s="43"/>
      <c r="G185" s="40"/>
      <c r="H185" s="40"/>
      <c r="I185" s="40"/>
      <c r="J185" s="40"/>
      <c r="K185" s="41"/>
      <c r="L185" s="43"/>
      <c r="M185" s="42"/>
      <c r="N185" s="43"/>
      <c r="O185" s="43"/>
    </row>
    <row r="186" spans="3:15" ht="12.75">
      <c r="C186" s="43"/>
      <c r="D186" s="43"/>
      <c r="E186" s="43"/>
      <c r="F186" s="43"/>
      <c r="G186" s="40"/>
      <c r="H186" s="40"/>
      <c r="I186" s="40"/>
      <c r="J186" s="40"/>
      <c r="K186" s="41"/>
      <c r="L186" s="43"/>
      <c r="M186" s="42"/>
      <c r="N186" s="43"/>
      <c r="O186" s="43"/>
    </row>
    <row r="187" spans="3:15" ht="12.75">
      <c r="C187" s="43"/>
      <c r="D187" s="43"/>
      <c r="E187" s="43"/>
      <c r="F187" s="43"/>
      <c r="G187" s="40"/>
      <c r="H187" s="40"/>
      <c r="I187" s="40"/>
      <c r="J187" s="40"/>
      <c r="K187" s="41"/>
      <c r="L187" s="43"/>
      <c r="M187" s="42"/>
      <c r="N187" s="43"/>
      <c r="O187" s="43"/>
    </row>
    <row r="188" spans="3:15" ht="12.75">
      <c r="C188" s="43"/>
      <c r="D188" s="43"/>
      <c r="E188" s="43"/>
      <c r="F188" s="43"/>
      <c r="G188" s="40"/>
      <c r="H188" s="40"/>
      <c r="I188" s="40"/>
      <c r="J188" s="40"/>
      <c r="K188" s="41"/>
      <c r="L188" s="43"/>
      <c r="M188" s="42"/>
      <c r="N188" s="43"/>
      <c r="O188" s="43"/>
    </row>
    <row r="189" spans="3:15" ht="12.75">
      <c r="C189" s="43"/>
      <c r="D189" s="43"/>
      <c r="E189" s="43"/>
      <c r="F189" s="43"/>
      <c r="G189" s="40"/>
      <c r="H189" s="40"/>
      <c r="I189" s="40"/>
      <c r="J189" s="40"/>
      <c r="K189" s="41"/>
      <c r="L189" s="43"/>
      <c r="M189" s="42"/>
      <c r="N189" s="43"/>
      <c r="O189" s="43"/>
    </row>
    <row r="190" spans="3:15" ht="12.75">
      <c r="C190" s="43"/>
      <c r="D190" s="43"/>
      <c r="E190" s="43"/>
      <c r="F190" s="43"/>
      <c r="G190" s="40"/>
      <c r="H190" s="40"/>
      <c r="I190" s="40"/>
      <c r="J190" s="40"/>
      <c r="K190" s="41"/>
      <c r="L190" s="43"/>
      <c r="M190" s="42"/>
      <c r="N190" s="43"/>
      <c r="O190" s="43"/>
    </row>
    <row r="191" spans="3:15" ht="12.75">
      <c r="C191" s="43"/>
      <c r="D191" s="43"/>
      <c r="E191" s="43"/>
      <c r="F191" s="43"/>
      <c r="G191" s="40"/>
      <c r="H191" s="40"/>
      <c r="I191" s="40"/>
      <c r="J191" s="40"/>
      <c r="K191" s="41"/>
      <c r="L191" s="43"/>
      <c r="M191" s="42"/>
      <c r="N191" s="43"/>
      <c r="O191" s="43"/>
    </row>
    <row r="192" spans="3:15" ht="12.75">
      <c r="C192" s="43"/>
      <c r="D192" s="43"/>
      <c r="E192" s="43"/>
      <c r="F192" s="43"/>
      <c r="G192" s="40"/>
      <c r="H192" s="40"/>
      <c r="I192" s="40"/>
      <c r="J192" s="40"/>
      <c r="K192" s="41"/>
      <c r="L192" s="43"/>
      <c r="M192" s="42"/>
      <c r="N192" s="43"/>
      <c r="O192" s="43"/>
    </row>
    <row r="193" spans="3:15" ht="12.75">
      <c r="C193" s="43"/>
      <c r="D193" s="43"/>
      <c r="E193" s="43"/>
      <c r="F193" s="43"/>
      <c r="G193" s="40"/>
      <c r="H193" s="40"/>
      <c r="I193" s="40"/>
      <c r="J193" s="40"/>
      <c r="K193" s="41"/>
      <c r="L193" s="43"/>
      <c r="M193" s="42"/>
      <c r="N193" s="43"/>
      <c r="O193" s="43"/>
    </row>
    <row r="194" spans="3:15" ht="12.75">
      <c r="C194" s="43"/>
      <c r="D194" s="43"/>
      <c r="E194" s="43"/>
      <c r="F194" s="43"/>
      <c r="G194" s="40"/>
      <c r="H194" s="40"/>
      <c r="I194" s="40"/>
      <c r="J194" s="40"/>
      <c r="K194" s="41"/>
      <c r="L194" s="43"/>
      <c r="M194" s="42"/>
      <c r="N194" s="43"/>
      <c r="O194" s="43"/>
    </row>
    <row r="195" spans="3:15" ht="12.75">
      <c r="C195" s="43"/>
      <c r="D195" s="43"/>
      <c r="E195" s="43"/>
      <c r="F195" s="43"/>
      <c r="G195" s="40"/>
      <c r="H195" s="40"/>
      <c r="I195" s="40"/>
      <c r="J195" s="40"/>
      <c r="K195" s="41"/>
      <c r="L195" s="43"/>
      <c r="M195" s="42"/>
      <c r="N195" s="43"/>
      <c r="O195" s="43"/>
    </row>
    <row r="196" spans="3:15" ht="12.75">
      <c r="C196" s="43"/>
      <c r="D196" s="43"/>
      <c r="E196" s="43"/>
      <c r="F196" s="43"/>
      <c r="G196" s="40"/>
      <c r="H196" s="40"/>
      <c r="I196" s="40"/>
      <c r="J196" s="40"/>
      <c r="K196" s="41"/>
      <c r="L196" s="43"/>
      <c r="M196" s="42"/>
      <c r="N196" s="43"/>
      <c r="O196" s="43"/>
    </row>
    <row r="197" spans="3:15" ht="12.75">
      <c r="C197" s="43"/>
      <c r="D197" s="43"/>
      <c r="E197" s="43"/>
      <c r="F197" s="43"/>
      <c r="G197" s="40"/>
      <c r="H197" s="40"/>
      <c r="I197" s="40"/>
      <c r="J197" s="40"/>
      <c r="K197" s="41"/>
      <c r="L197" s="43"/>
      <c r="M197" s="42"/>
      <c r="N197" s="43"/>
      <c r="O197" s="43"/>
    </row>
    <row r="198" spans="3:15" ht="12.75">
      <c r="C198" s="43"/>
      <c r="D198" s="43"/>
      <c r="E198" s="43"/>
      <c r="F198" s="43"/>
      <c r="G198" s="40"/>
      <c r="H198" s="40"/>
      <c r="I198" s="40"/>
      <c r="J198" s="40"/>
      <c r="K198" s="41"/>
      <c r="L198" s="43"/>
      <c r="M198" s="42"/>
      <c r="N198" s="43"/>
      <c r="O198" s="43"/>
    </row>
    <row r="199" spans="3:15" ht="12.75">
      <c r="C199" s="43"/>
      <c r="D199" s="43"/>
      <c r="E199" s="43"/>
      <c r="F199" s="43"/>
      <c r="G199" s="40"/>
      <c r="H199" s="40"/>
      <c r="I199" s="40"/>
      <c r="J199" s="40"/>
      <c r="K199" s="41"/>
      <c r="L199" s="43"/>
      <c r="M199" s="42"/>
      <c r="N199" s="43"/>
      <c r="O199" s="43"/>
    </row>
    <row r="200" spans="3:15" ht="12.75">
      <c r="C200" s="43"/>
      <c r="D200" s="43"/>
      <c r="E200" s="43"/>
      <c r="F200" s="43"/>
      <c r="G200" s="40"/>
      <c r="H200" s="40"/>
      <c r="I200" s="40"/>
      <c r="J200" s="40"/>
      <c r="K200" s="41"/>
      <c r="L200" s="43"/>
      <c r="M200" s="42"/>
      <c r="N200" s="43"/>
      <c r="O200" s="43"/>
    </row>
    <row r="201" spans="3:15" ht="12.75">
      <c r="C201" s="43"/>
      <c r="D201" s="43"/>
      <c r="E201" s="43"/>
      <c r="F201" s="43"/>
      <c r="G201" s="40"/>
      <c r="H201" s="40"/>
      <c r="I201" s="40"/>
      <c r="J201" s="40"/>
      <c r="K201" s="41"/>
      <c r="L201" s="43"/>
      <c r="M201" s="42"/>
      <c r="N201" s="43"/>
      <c r="O201" s="43"/>
    </row>
    <row r="202" spans="3:15" ht="12.75">
      <c r="C202" s="43"/>
      <c r="D202" s="43"/>
      <c r="E202" s="43"/>
      <c r="F202" s="43"/>
      <c r="G202" s="40"/>
      <c r="H202" s="40"/>
      <c r="I202" s="40"/>
      <c r="J202" s="40"/>
      <c r="K202" s="41"/>
      <c r="L202" s="43"/>
      <c r="M202" s="42"/>
      <c r="N202" s="43"/>
      <c r="O202" s="43"/>
    </row>
    <row r="203" spans="3:15" ht="12.75">
      <c r="C203" s="43"/>
      <c r="D203" s="43"/>
      <c r="E203" s="43"/>
      <c r="F203" s="43"/>
      <c r="G203" s="40"/>
      <c r="H203" s="40"/>
      <c r="I203" s="40"/>
      <c r="J203" s="40"/>
      <c r="K203" s="41"/>
      <c r="L203" s="43"/>
      <c r="M203" s="42"/>
      <c r="N203" s="43"/>
      <c r="O203" s="43"/>
    </row>
    <row r="204" spans="3:15" ht="12.75">
      <c r="C204" s="43"/>
      <c r="D204" s="43"/>
      <c r="E204" s="43"/>
      <c r="F204" s="43"/>
      <c r="G204" s="40"/>
      <c r="H204" s="40"/>
      <c r="I204" s="40"/>
      <c r="J204" s="40"/>
      <c r="K204" s="41"/>
      <c r="L204" s="43"/>
      <c r="M204" s="42"/>
      <c r="N204" s="43"/>
      <c r="O204" s="43"/>
    </row>
    <row r="205" spans="3:15" ht="12.75">
      <c r="C205" s="43"/>
      <c r="D205" s="43"/>
      <c r="E205" s="43"/>
      <c r="F205" s="43"/>
      <c r="G205" s="40"/>
      <c r="H205" s="40"/>
      <c r="I205" s="40"/>
      <c r="J205" s="40"/>
      <c r="K205" s="41"/>
      <c r="L205" s="43"/>
      <c r="M205" s="42"/>
      <c r="N205" s="43"/>
      <c r="O205" s="43"/>
    </row>
    <row r="206" spans="3:15" ht="12.75">
      <c r="C206" s="43"/>
      <c r="D206" s="43"/>
      <c r="E206" s="43"/>
      <c r="F206" s="43"/>
      <c r="G206" s="40"/>
      <c r="H206" s="40"/>
      <c r="I206" s="40"/>
      <c r="J206" s="40"/>
      <c r="K206" s="41"/>
      <c r="L206" s="43"/>
      <c r="M206" s="42"/>
      <c r="N206" s="43"/>
      <c r="O206" s="43"/>
    </row>
    <row r="207" spans="3:15" ht="12.75">
      <c r="C207" s="43"/>
      <c r="D207" s="43"/>
      <c r="E207" s="43"/>
      <c r="F207" s="43"/>
      <c r="G207" s="40"/>
      <c r="H207" s="40"/>
      <c r="I207" s="40"/>
      <c r="J207" s="40"/>
      <c r="K207" s="41"/>
      <c r="L207" s="43"/>
      <c r="M207" s="42"/>
      <c r="N207" s="43"/>
      <c r="O207" s="43"/>
    </row>
    <row r="208" spans="3:15" ht="12.75">
      <c r="C208" s="43"/>
      <c r="D208" s="43"/>
      <c r="E208" s="43"/>
      <c r="F208" s="43"/>
      <c r="G208" s="40"/>
      <c r="H208" s="40"/>
      <c r="I208" s="40"/>
      <c r="J208" s="40"/>
      <c r="K208" s="41"/>
      <c r="L208" s="43"/>
      <c r="M208" s="42"/>
      <c r="N208" s="43"/>
      <c r="O208" s="43"/>
    </row>
    <row r="209" spans="3:15" ht="12.75">
      <c r="C209" s="43"/>
      <c r="D209" s="43"/>
      <c r="E209" s="43"/>
      <c r="F209" s="43"/>
      <c r="G209" s="40"/>
      <c r="H209" s="40"/>
      <c r="I209" s="40"/>
      <c r="J209" s="40"/>
      <c r="K209" s="41"/>
      <c r="L209" s="43"/>
      <c r="M209" s="42"/>
      <c r="N209" s="43"/>
      <c r="O209" s="43"/>
    </row>
    <row r="210" spans="3:15" ht="12.75">
      <c r="C210" s="43"/>
      <c r="D210" s="43"/>
      <c r="E210" s="43"/>
      <c r="F210" s="43"/>
      <c r="G210" s="40"/>
      <c r="H210" s="40"/>
      <c r="I210" s="40"/>
      <c r="J210" s="40"/>
      <c r="K210" s="41"/>
      <c r="L210" s="43"/>
      <c r="M210" s="42"/>
      <c r="N210" s="43"/>
      <c r="O210" s="43"/>
    </row>
    <row r="211" spans="3:15" ht="12.75">
      <c r="C211" s="43"/>
      <c r="D211" s="43"/>
      <c r="E211" s="43"/>
      <c r="F211" s="43"/>
      <c r="G211" s="40"/>
      <c r="H211" s="40"/>
      <c r="I211" s="40"/>
      <c r="J211" s="40"/>
      <c r="K211" s="41"/>
      <c r="L211" s="43"/>
      <c r="M211" s="42"/>
      <c r="N211" s="43"/>
      <c r="O211" s="43"/>
    </row>
    <row r="212" spans="3:15" ht="12.75">
      <c r="C212" s="43"/>
      <c r="D212" s="43"/>
      <c r="E212" s="43"/>
      <c r="F212" s="43"/>
      <c r="G212" s="40"/>
      <c r="H212" s="40"/>
      <c r="I212" s="40"/>
      <c r="J212" s="40"/>
      <c r="K212" s="41"/>
      <c r="L212" s="43"/>
      <c r="M212" s="42"/>
      <c r="N212" s="43"/>
      <c r="O212" s="43"/>
    </row>
    <row r="213" spans="3:15" ht="12.75">
      <c r="C213" s="43"/>
      <c r="D213" s="43"/>
      <c r="E213" s="43"/>
      <c r="F213" s="43"/>
      <c r="G213" s="40"/>
      <c r="H213" s="40"/>
      <c r="I213" s="40"/>
      <c r="J213" s="40"/>
      <c r="K213" s="41"/>
      <c r="L213" s="43"/>
      <c r="M213" s="42"/>
      <c r="N213" s="43"/>
      <c r="O213" s="43"/>
    </row>
    <row r="214" spans="3:15" ht="12.75">
      <c r="C214" s="43"/>
      <c r="D214" s="43"/>
      <c r="E214" s="43"/>
      <c r="F214" s="43"/>
      <c r="G214" s="40"/>
      <c r="H214" s="40"/>
      <c r="I214" s="40"/>
      <c r="J214" s="40"/>
      <c r="K214" s="41"/>
      <c r="L214" s="43"/>
      <c r="M214" s="42"/>
      <c r="N214" s="43"/>
      <c r="O214" s="43"/>
    </row>
    <row r="215" spans="3:15" ht="12.75">
      <c r="C215" s="43"/>
      <c r="D215" s="43"/>
      <c r="E215" s="43"/>
      <c r="F215" s="43"/>
      <c r="G215" s="40"/>
      <c r="H215" s="40"/>
      <c r="I215" s="40"/>
      <c r="J215" s="40"/>
      <c r="K215" s="41"/>
      <c r="L215" s="43"/>
      <c r="M215" s="42"/>
      <c r="N215" s="43"/>
      <c r="O215" s="43"/>
    </row>
    <row r="216" spans="3:15" ht="12.75">
      <c r="C216" s="43"/>
      <c r="D216" s="43"/>
      <c r="E216" s="43"/>
      <c r="F216" s="43"/>
      <c r="G216" s="40"/>
      <c r="H216" s="40"/>
      <c r="I216" s="40"/>
      <c r="J216" s="40"/>
      <c r="K216" s="41"/>
      <c r="L216" s="43"/>
      <c r="M216" s="42"/>
      <c r="N216" s="43"/>
      <c r="O216" s="43"/>
    </row>
    <row r="217" spans="3:15" ht="12.75">
      <c r="C217" s="43"/>
      <c r="D217" s="43"/>
      <c r="E217" s="43"/>
      <c r="F217" s="43"/>
      <c r="G217" s="40"/>
      <c r="H217" s="40"/>
      <c r="I217" s="40"/>
      <c r="J217" s="40"/>
      <c r="K217" s="41"/>
      <c r="L217" s="43"/>
      <c r="M217" s="42"/>
      <c r="N217" s="43"/>
      <c r="O217" s="43"/>
    </row>
    <row r="218" spans="3:15" ht="12.75">
      <c r="C218" s="43"/>
      <c r="D218" s="43"/>
      <c r="E218" s="43"/>
      <c r="F218" s="43"/>
      <c r="G218" s="40"/>
      <c r="H218" s="40"/>
      <c r="I218" s="40"/>
      <c r="J218" s="40"/>
      <c r="K218" s="41"/>
      <c r="L218" s="43"/>
      <c r="M218" s="42"/>
      <c r="N218" s="43"/>
      <c r="O218" s="43"/>
    </row>
    <row r="219" spans="3:15" ht="12.75">
      <c r="C219" s="43"/>
      <c r="D219" s="43"/>
      <c r="E219" s="43"/>
      <c r="F219" s="43"/>
      <c r="G219" s="40"/>
      <c r="H219" s="40"/>
      <c r="I219" s="40"/>
      <c r="J219" s="40"/>
      <c r="K219" s="41"/>
      <c r="L219" s="43"/>
      <c r="M219" s="42"/>
      <c r="N219" s="43"/>
      <c r="O219" s="43"/>
    </row>
    <row r="220" spans="3:15" ht="12.75">
      <c r="C220" s="43"/>
      <c r="D220" s="43"/>
      <c r="E220" s="43"/>
      <c r="F220" s="43"/>
      <c r="G220" s="40"/>
      <c r="H220" s="40"/>
      <c r="I220" s="40"/>
      <c r="J220" s="40"/>
      <c r="K220" s="41"/>
      <c r="L220" s="43"/>
      <c r="M220" s="42"/>
      <c r="N220" s="43"/>
      <c r="O220" s="43"/>
    </row>
    <row r="221" spans="3:15" ht="12.75">
      <c r="C221" s="43"/>
      <c r="D221" s="43"/>
      <c r="E221" s="43"/>
      <c r="F221" s="43"/>
      <c r="G221" s="40"/>
      <c r="H221" s="40"/>
      <c r="I221" s="40"/>
      <c r="J221" s="40"/>
      <c r="K221" s="41"/>
      <c r="L221" s="43"/>
      <c r="M221" s="42"/>
      <c r="N221" s="43"/>
      <c r="O221" s="43"/>
    </row>
    <row r="222" spans="3:15" ht="12.75">
      <c r="C222" s="43"/>
      <c r="D222" s="43"/>
      <c r="E222" s="43"/>
      <c r="F222" s="43"/>
      <c r="G222" s="40"/>
      <c r="H222" s="40"/>
      <c r="I222" s="40"/>
      <c r="J222" s="40"/>
      <c r="K222" s="41"/>
      <c r="L222" s="43"/>
      <c r="M222" s="42"/>
      <c r="N222" s="43"/>
      <c r="O222" s="43"/>
    </row>
    <row r="223" spans="3:15" ht="12.75">
      <c r="C223" s="43"/>
      <c r="D223" s="43"/>
      <c r="E223" s="43"/>
      <c r="F223" s="43"/>
      <c r="G223" s="40"/>
      <c r="H223" s="40"/>
      <c r="I223" s="40"/>
      <c r="J223" s="40"/>
      <c r="K223" s="41"/>
      <c r="L223" s="43"/>
      <c r="M223" s="42"/>
      <c r="N223" s="43"/>
      <c r="O223" s="43"/>
    </row>
    <row r="224" spans="3:15" ht="12.75">
      <c r="C224" s="43"/>
      <c r="D224" s="43"/>
      <c r="E224" s="43"/>
      <c r="F224" s="43"/>
      <c r="G224" s="40"/>
      <c r="H224" s="40"/>
      <c r="I224" s="40"/>
      <c r="J224" s="40"/>
      <c r="K224" s="41"/>
      <c r="L224" s="43"/>
      <c r="M224" s="42"/>
      <c r="N224" s="43"/>
      <c r="O224" s="43"/>
    </row>
    <row r="225" spans="3:15" ht="12.75">
      <c r="C225" s="43"/>
      <c r="D225" s="43"/>
      <c r="E225" s="43"/>
      <c r="F225" s="43"/>
      <c r="G225" s="40"/>
      <c r="H225" s="40"/>
      <c r="I225" s="40"/>
      <c r="J225" s="40"/>
      <c r="K225" s="41"/>
      <c r="L225" s="43"/>
      <c r="M225" s="42"/>
      <c r="N225" s="43"/>
      <c r="O225" s="43"/>
    </row>
    <row r="226" spans="3:15" ht="12.75">
      <c r="C226" s="43"/>
      <c r="D226" s="43"/>
      <c r="E226" s="43"/>
      <c r="F226" s="43"/>
      <c r="G226" s="40"/>
      <c r="H226" s="40"/>
      <c r="I226" s="40"/>
      <c r="J226" s="40"/>
      <c r="K226" s="41"/>
      <c r="L226" s="43"/>
      <c r="M226" s="42"/>
      <c r="N226" s="43"/>
      <c r="O226" s="43"/>
    </row>
    <row r="227" spans="3:15" ht="12.75">
      <c r="C227" s="43"/>
      <c r="D227" s="43"/>
      <c r="E227" s="43"/>
      <c r="F227" s="43"/>
      <c r="G227" s="40"/>
      <c r="H227" s="40"/>
      <c r="I227" s="40"/>
      <c r="J227" s="40"/>
      <c r="K227" s="41"/>
      <c r="L227" s="43"/>
      <c r="M227" s="42"/>
      <c r="N227" s="43"/>
      <c r="O227" s="43"/>
    </row>
    <row r="228" spans="3:15" ht="12.75">
      <c r="C228" s="43"/>
      <c r="D228" s="43"/>
      <c r="E228" s="43"/>
      <c r="F228" s="43"/>
      <c r="G228" s="40"/>
      <c r="H228" s="40"/>
      <c r="I228" s="40"/>
      <c r="J228" s="40"/>
      <c r="K228" s="41"/>
      <c r="L228" s="43"/>
      <c r="M228" s="42"/>
      <c r="N228" s="43"/>
      <c r="O228" s="43"/>
    </row>
    <row r="229" spans="3:15" ht="12.75">
      <c r="C229" s="43"/>
      <c r="D229" s="43"/>
      <c r="E229" s="43"/>
      <c r="F229" s="43"/>
      <c r="G229" s="40"/>
      <c r="H229" s="40"/>
      <c r="I229" s="40"/>
      <c r="J229" s="40"/>
      <c r="K229" s="41"/>
      <c r="L229" s="43"/>
      <c r="M229" s="42"/>
      <c r="N229" s="43"/>
      <c r="O229" s="43"/>
    </row>
    <row r="230" spans="3:15" ht="12.75">
      <c r="C230" s="43"/>
      <c r="D230" s="43"/>
      <c r="E230" s="43"/>
      <c r="F230" s="43"/>
      <c r="G230" s="40"/>
      <c r="H230" s="40"/>
      <c r="I230" s="40"/>
      <c r="J230" s="40"/>
      <c r="K230" s="41"/>
      <c r="L230" s="43"/>
      <c r="M230" s="42"/>
      <c r="N230" s="43"/>
      <c r="O230" s="43"/>
    </row>
    <row r="231" spans="3:15" ht="12.75">
      <c r="C231" s="43"/>
      <c r="D231" s="43"/>
      <c r="E231" s="43"/>
      <c r="F231" s="43"/>
      <c r="G231" s="40"/>
      <c r="H231" s="40"/>
      <c r="I231" s="40"/>
      <c r="J231" s="40"/>
      <c r="K231" s="41"/>
      <c r="L231" s="43"/>
      <c r="M231" s="42"/>
      <c r="N231" s="43"/>
      <c r="O231" s="43"/>
    </row>
    <row r="232" spans="3:15" ht="12.75">
      <c r="C232" s="43"/>
      <c r="D232" s="43"/>
      <c r="E232" s="43"/>
      <c r="F232" s="43"/>
      <c r="G232" s="40"/>
      <c r="H232" s="40"/>
      <c r="I232" s="40"/>
      <c r="J232" s="40"/>
      <c r="K232" s="41"/>
      <c r="L232" s="43"/>
      <c r="M232" s="42"/>
      <c r="N232" s="43"/>
      <c r="O232" s="43"/>
    </row>
    <row r="233" spans="3:15" ht="12.75">
      <c r="C233" s="43"/>
      <c r="D233" s="43"/>
      <c r="E233" s="43"/>
      <c r="F233" s="43"/>
      <c r="G233" s="40"/>
      <c r="H233" s="40"/>
      <c r="I233" s="40"/>
      <c r="J233" s="40"/>
      <c r="K233" s="41"/>
      <c r="L233" s="43"/>
      <c r="M233" s="42"/>
      <c r="N233" s="43"/>
      <c r="O233" s="43"/>
    </row>
    <row r="234" spans="3:15" ht="12.75">
      <c r="C234" s="43"/>
      <c r="D234" s="43"/>
      <c r="E234" s="43"/>
      <c r="F234" s="43"/>
      <c r="G234" s="40"/>
      <c r="H234" s="40"/>
      <c r="I234" s="40"/>
      <c r="J234" s="40"/>
      <c r="K234" s="41"/>
      <c r="L234" s="43"/>
      <c r="M234" s="42"/>
      <c r="N234" s="43"/>
      <c r="O234" s="43"/>
    </row>
    <row r="235" spans="3:15" ht="12.75">
      <c r="C235" s="43"/>
      <c r="D235" s="43"/>
      <c r="E235" s="43"/>
      <c r="F235" s="43"/>
      <c r="G235" s="40"/>
      <c r="H235" s="40"/>
      <c r="I235" s="40"/>
      <c r="J235" s="40"/>
      <c r="K235" s="41"/>
      <c r="L235" s="43"/>
      <c r="M235" s="42"/>
      <c r="N235" s="43"/>
      <c r="O235" s="43"/>
    </row>
    <row r="236" spans="3:15" ht="12.75">
      <c r="C236" s="43"/>
      <c r="D236" s="43"/>
      <c r="E236" s="43"/>
      <c r="F236" s="43"/>
      <c r="G236" s="40"/>
      <c r="H236" s="40"/>
      <c r="I236" s="40"/>
      <c r="J236" s="40"/>
      <c r="K236" s="41"/>
      <c r="L236" s="43"/>
      <c r="M236" s="42"/>
      <c r="N236" s="43"/>
      <c r="O236" s="43"/>
    </row>
    <row r="237" spans="3:15" ht="12.75">
      <c r="C237" s="43"/>
      <c r="D237" s="43"/>
      <c r="E237" s="43"/>
      <c r="F237" s="43"/>
      <c r="G237" s="40"/>
      <c r="H237" s="40"/>
      <c r="I237" s="40"/>
      <c r="J237" s="40"/>
      <c r="K237" s="41"/>
      <c r="L237" s="43"/>
      <c r="M237" s="42"/>
      <c r="N237" s="43"/>
      <c r="O237" s="43"/>
    </row>
    <row r="238" spans="3:15" ht="12.75">
      <c r="C238" s="43"/>
      <c r="D238" s="43"/>
      <c r="E238" s="43"/>
      <c r="F238" s="43"/>
      <c r="G238" s="40"/>
      <c r="H238" s="40"/>
      <c r="I238" s="40"/>
      <c r="J238" s="40"/>
      <c r="K238" s="41"/>
      <c r="L238" s="43"/>
      <c r="M238" s="42"/>
      <c r="N238" s="43"/>
      <c r="O238" s="43"/>
    </row>
    <row r="239" spans="3:15" ht="12.75">
      <c r="C239" s="43"/>
      <c r="D239" s="43"/>
      <c r="E239" s="43"/>
      <c r="F239" s="43"/>
      <c r="G239" s="40"/>
      <c r="H239" s="40"/>
      <c r="I239" s="40"/>
      <c r="J239" s="40"/>
      <c r="K239" s="41"/>
      <c r="L239" s="43"/>
      <c r="M239" s="42"/>
      <c r="N239" s="43"/>
      <c r="O239" s="43"/>
    </row>
    <row r="240" spans="3:15" ht="12.75">
      <c r="C240" s="43"/>
      <c r="D240" s="43"/>
      <c r="E240" s="43"/>
      <c r="F240" s="43"/>
      <c r="G240" s="40"/>
      <c r="H240" s="40"/>
      <c r="I240" s="40"/>
      <c r="J240" s="40"/>
      <c r="K240" s="41"/>
      <c r="L240" s="43"/>
      <c r="M240" s="42"/>
      <c r="N240" s="43"/>
      <c r="O240" s="43"/>
    </row>
    <row r="241" spans="3:15" ht="12.75">
      <c r="C241" s="43"/>
      <c r="D241" s="43"/>
      <c r="E241" s="43"/>
      <c r="F241" s="43"/>
      <c r="G241" s="40"/>
      <c r="H241" s="40"/>
      <c r="I241" s="40"/>
      <c r="J241" s="40"/>
      <c r="K241" s="41"/>
      <c r="L241" s="43"/>
      <c r="M241" s="42"/>
      <c r="N241" s="43"/>
      <c r="O241" s="43"/>
    </row>
    <row r="242" spans="3:15" ht="12.75">
      <c r="C242" s="43"/>
      <c r="D242" s="43"/>
      <c r="E242" s="43"/>
      <c r="F242" s="43"/>
      <c r="G242" s="40"/>
      <c r="H242" s="40"/>
      <c r="I242" s="40"/>
      <c r="J242" s="40"/>
      <c r="K242" s="41"/>
      <c r="L242" s="43"/>
      <c r="M242" s="42"/>
      <c r="N242" s="43"/>
      <c r="O242" s="43"/>
    </row>
    <row r="243" spans="3:15" ht="12.75">
      <c r="C243" s="43"/>
      <c r="D243" s="43"/>
      <c r="E243" s="43"/>
      <c r="F243" s="43"/>
      <c r="G243" s="40"/>
      <c r="H243" s="40"/>
      <c r="I243" s="40"/>
      <c r="J243" s="40"/>
      <c r="K243" s="41"/>
      <c r="L243" s="43"/>
      <c r="M243" s="42"/>
      <c r="N243" s="43"/>
      <c r="O243" s="43"/>
    </row>
    <row r="244" spans="3:15" ht="12.75">
      <c r="C244" s="43"/>
      <c r="D244" s="43"/>
      <c r="E244" s="43"/>
      <c r="F244" s="43"/>
      <c r="G244" s="40"/>
      <c r="H244" s="40"/>
      <c r="I244" s="40"/>
      <c r="J244" s="40"/>
      <c r="K244" s="41"/>
      <c r="L244" s="43"/>
      <c r="M244" s="42"/>
      <c r="N244" s="43"/>
      <c r="O244" s="43"/>
    </row>
    <row r="245" spans="3:15" ht="12.75">
      <c r="C245" s="43"/>
      <c r="D245" s="43"/>
      <c r="E245" s="43"/>
      <c r="F245" s="43"/>
      <c r="G245" s="40"/>
      <c r="H245" s="40"/>
      <c r="I245" s="40"/>
      <c r="J245" s="40"/>
      <c r="K245" s="41"/>
      <c r="L245" s="43"/>
      <c r="M245" s="42"/>
      <c r="N245" s="43"/>
      <c r="O245" s="43"/>
    </row>
    <row r="246" spans="3:15" ht="12.75">
      <c r="C246" s="43"/>
      <c r="D246" s="43"/>
      <c r="E246" s="43"/>
      <c r="F246" s="43"/>
      <c r="G246" s="40"/>
      <c r="H246" s="40"/>
      <c r="I246" s="40"/>
      <c r="J246" s="40"/>
      <c r="K246" s="41"/>
      <c r="L246" s="43"/>
      <c r="M246" s="42"/>
      <c r="N246" s="43"/>
      <c r="O246" s="43"/>
    </row>
    <row r="247" spans="3:15" ht="12.75">
      <c r="C247" s="43"/>
      <c r="D247" s="43"/>
      <c r="E247" s="43"/>
      <c r="F247" s="43"/>
      <c r="G247" s="40"/>
      <c r="H247" s="40"/>
      <c r="I247" s="40"/>
      <c r="J247" s="40"/>
      <c r="K247" s="41"/>
      <c r="L247" s="43"/>
      <c r="M247" s="42"/>
      <c r="N247" s="43"/>
      <c r="O247" s="43"/>
    </row>
    <row r="248" spans="3:15" ht="12.75">
      <c r="C248" s="43"/>
      <c r="D248" s="43"/>
      <c r="E248" s="43"/>
      <c r="F248" s="43"/>
      <c r="G248" s="40"/>
      <c r="H248" s="40"/>
      <c r="I248" s="40"/>
      <c r="J248" s="40"/>
      <c r="K248" s="41"/>
      <c r="L248" s="43"/>
      <c r="M248" s="42"/>
      <c r="N248" s="43"/>
      <c r="O248" s="43"/>
    </row>
    <row r="249" spans="3:15" ht="12.75">
      <c r="C249" s="43"/>
      <c r="D249" s="43"/>
      <c r="E249" s="43"/>
      <c r="F249" s="43"/>
      <c r="G249" s="40"/>
      <c r="H249" s="40"/>
      <c r="I249" s="40"/>
      <c r="J249" s="40"/>
      <c r="K249" s="41"/>
      <c r="L249" s="43"/>
      <c r="M249" s="42"/>
      <c r="N249" s="43"/>
      <c r="O249" s="43"/>
    </row>
    <row r="250" spans="3:15" ht="12.75">
      <c r="C250" s="43"/>
      <c r="D250" s="43"/>
      <c r="E250" s="43"/>
      <c r="F250" s="43"/>
      <c r="G250" s="40"/>
      <c r="H250" s="40"/>
      <c r="I250" s="40"/>
      <c r="J250" s="40"/>
      <c r="K250" s="41"/>
      <c r="L250" s="43"/>
      <c r="M250" s="42"/>
      <c r="N250" s="43"/>
      <c r="O250" s="43"/>
    </row>
    <row r="251" spans="3:15" ht="12.75">
      <c r="C251" s="43"/>
      <c r="D251" s="43"/>
      <c r="E251" s="43"/>
      <c r="F251" s="43"/>
      <c r="G251" s="40"/>
      <c r="H251" s="40"/>
      <c r="I251" s="40"/>
      <c r="J251" s="40"/>
      <c r="K251" s="41"/>
      <c r="L251" s="43"/>
      <c r="M251" s="42"/>
      <c r="N251" s="43"/>
      <c r="O251" s="43"/>
    </row>
    <row r="252" spans="3:15" ht="12.75">
      <c r="C252" s="43"/>
      <c r="D252" s="43"/>
      <c r="E252" s="43"/>
      <c r="F252" s="43"/>
      <c r="G252" s="40"/>
      <c r="H252" s="40"/>
      <c r="I252" s="40"/>
      <c r="J252" s="40"/>
      <c r="K252" s="41"/>
      <c r="L252" s="43"/>
      <c r="M252" s="42"/>
      <c r="N252" s="43"/>
      <c r="O252" s="43"/>
    </row>
    <row r="253" spans="3:15" ht="12.75">
      <c r="C253" s="43"/>
      <c r="D253" s="43"/>
      <c r="E253" s="43"/>
      <c r="F253" s="43"/>
      <c r="G253" s="40"/>
      <c r="H253" s="40"/>
      <c r="I253" s="40"/>
      <c r="J253" s="40"/>
      <c r="K253" s="41"/>
      <c r="L253" s="43"/>
      <c r="M253" s="42"/>
      <c r="N253" s="43"/>
      <c r="O253" s="43"/>
    </row>
    <row r="254" spans="3:15" ht="12.75">
      <c r="C254" s="43"/>
      <c r="D254" s="43"/>
      <c r="E254" s="43"/>
      <c r="F254" s="43"/>
      <c r="G254" s="40"/>
      <c r="H254" s="40"/>
      <c r="I254" s="40"/>
      <c r="J254" s="40"/>
      <c r="K254" s="41"/>
      <c r="L254" s="43"/>
      <c r="M254" s="42"/>
      <c r="N254" s="43"/>
      <c r="O254" s="43"/>
    </row>
    <row r="255" spans="3:15" ht="12.75">
      <c r="C255" s="43"/>
      <c r="D255" s="43"/>
      <c r="E255" s="43"/>
      <c r="F255" s="43"/>
      <c r="G255" s="40"/>
      <c r="H255" s="40"/>
      <c r="I255" s="40"/>
      <c r="J255" s="40"/>
      <c r="K255" s="41"/>
      <c r="L255" s="43"/>
      <c r="M255" s="42"/>
      <c r="N255" s="43"/>
      <c r="O255" s="43"/>
    </row>
    <row r="256" spans="3:15" ht="12.75">
      <c r="C256" s="43"/>
      <c r="D256" s="43"/>
      <c r="E256" s="43"/>
      <c r="F256" s="43"/>
      <c r="G256" s="40"/>
      <c r="H256" s="40"/>
      <c r="I256" s="40"/>
      <c r="J256" s="40"/>
      <c r="K256" s="41"/>
      <c r="L256" s="43"/>
      <c r="M256" s="42"/>
      <c r="N256" s="43"/>
      <c r="O256" s="43"/>
    </row>
    <row r="257" spans="3:15" ht="12.75">
      <c r="C257" s="43"/>
      <c r="D257" s="43"/>
      <c r="E257" s="43"/>
      <c r="F257" s="43"/>
      <c r="G257" s="40"/>
      <c r="H257" s="40"/>
      <c r="I257" s="40"/>
      <c r="J257" s="40"/>
      <c r="K257" s="41"/>
      <c r="L257" s="43"/>
      <c r="M257" s="42"/>
      <c r="N257" s="43"/>
      <c r="O257" s="43"/>
    </row>
    <row r="258" spans="3:15" ht="12.75">
      <c r="C258" s="43"/>
      <c r="D258" s="43"/>
      <c r="E258" s="43"/>
      <c r="F258" s="43"/>
      <c r="G258" s="40"/>
      <c r="H258" s="40"/>
      <c r="I258" s="40"/>
      <c r="J258" s="40"/>
      <c r="K258" s="41"/>
      <c r="L258" s="43"/>
      <c r="M258" s="42"/>
      <c r="N258" s="43"/>
      <c r="O258" s="43"/>
    </row>
    <row r="259" spans="3:15" ht="12.75">
      <c r="C259" s="43"/>
      <c r="D259" s="43"/>
      <c r="E259" s="43"/>
      <c r="F259" s="43"/>
      <c r="G259" s="40"/>
      <c r="H259" s="40"/>
      <c r="I259" s="40"/>
      <c r="J259" s="40"/>
      <c r="K259" s="41"/>
      <c r="L259" s="43"/>
      <c r="M259" s="42"/>
      <c r="N259" s="43"/>
      <c r="O259" s="43"/>
    </row>
    <row r="260" spans="3:15" ht="12.75">
      <c r="C260" s="43"/>
      <c r="D260" s="43"/>
      <c r="E260" s="43"/>
      <c r="F260" s="43"/>
      <c r="G260" s="40"/>
      <c r="H260" s="40"/>
      <c r="I260" s="40"/>
      <c r="J260" s="40"/>
      <c r="K260" s="41"/>
      <c r="L260" s="43"/>
      <c r="M260" s="42"/>
      <c r="N260" s="43"/>
      <c r="O260" s="43"/>
    </row>
    <row r="261" spans="3:15" ht="12.75">
      <c r="C261" s="43"/>
      <c r="D261" s="43"/>
      <c r="E261" s="43"/>
      <c r="F261" s="43"/>
      <c r="G261" s="40"/>
      <c r="H261" s="40"/>
      <c r="I261" s="40"/>
      <c r="J261" s="40"/>
      <c r="K261" s="41"/>
      <c r="L261" s="43"/>
      <c r="M261" s="42"/>
      <c r="N261" s="43"/>
      <c r="O261" s="43"/>
    </row>
    <row r="262" spans="3:15" ht="12.75">
      <c r="C262" s="43"/>
      <c r="D262" s="43"/>
      <c r="E262" s="43"/>
      <c r="F262" s="43"/>
      <c r="G262" s="40"/>
      <c r="H262" s="40"/>
      <c r="I262" s="40"/>
      <c r="J262" s="40"/>
      <c r="K262" s="41"/>
      <c r="L262" s="43"/>
      <c r="M262" s="42"/>
      <c r="N262" s="43"/>
      <c r="O262" s="43"/>
    </row>
    <row r="263" spans="3:15" ht="12.75">
      <c r="C263" s="43"/>
      <c r="D263" s="43"/>
      <c r="E263" s="43"/>
      <c r="F263" s="43"/>
      <c r="G263" s="40"/>
      <c r="H263" s="40"/>
      <c r="I263" s="40"/>
      <c r="J263" s="40"/>
      <c r="K263" s="41"/>
      <c r="L263" s="43"/>
      <c r="M263" s="42"/>
      <c r="N263" s="43"/>
      <c r="O263" s="43"/>
    </row>
    <row r="264" spans="3:15" ht="12.75">
      <c r="C264" s="43"/>
      <c r="D264" s="43"/>
      <c r="E264" s="43"/>
      <c r="F264" s="43"/>
      <c r="G264" s="40"/>
      <c r="H264" s="40"/>
      <c r="I264" s="40"/>
      <c r="J264" s="40"/>
      <c r="K264" s="41"/>
      <c r="L264" s="43"/>
      <c r="M264" s="42"/>
      <c r="N264" s="43"/>
      <c r="O264" s="43"/>
    </row>
    <row r="265" spans="3:15" ht="12.75">
      <c r="C265" s="43"/>
      <c r="D265" s="43"/>
      <c r="E265" s="43"/>
      <c r="F265" s="43"/>
      <c r="G265" s="40"/>
      <c r="H265" s="40"/>
      <c r="I265" s="40"/>
      <c r="J265" s="40"/>
      <c r="K265" s="41"/>
      <c r="L265" s="43"/>
      <c r="M265" s="42"/>
      <c r="N265" s="43"/>
      <c r="O265" s="43"/>
    </row>
    <row r="266" spans="3:15" ht="12.75">
      <c r="C266" s="43"/>
      <c r="D266" s="43"/>
      <c r="E266" s="43"/>
      <c r="F266" s="43"/>
      <c r="G266" s="40"/>
      <c r="H266" s="40"/>
      <c r="I266" s="40"/>
      <c r="J266" s="40"/>
      <c r="K266" s="41"/>
      <c r="L266" s="43"/>
      <c r="M266" s="42"/>
      <c r="N266" s="43"/>
      <c r="O266" s="43"/>
    </row>
    <row r="267" spans="3:15" ht="12.75">
      <c r="C267" s="43"/>
      <c r="D267" s="43"/>
      <c r="E267" s="43"/>
      <c r="F267" s="43"/>
      <c r="G267" s="40"/>
      <c r="H267" s="40"/>
      <c r="I267" s="40"/>
      <c r="J267" s="40"/>
      <c r="K267" s="41"/>
      <c r="L267" s="43"/>
      <c r="M267" s="42"/>
      <c r="N267" s="43"/>
      <c r="O267" s="43"/>
    </row>
    <row r="268" spans="3:15" ht="12.75">
      <c r="C268" s="43"/>
      <c r="D268" s="43"/>
      <c r="E268" s="43"/>
      <c r="F268" s="43"/>
      <c r="G268" s="40"/>
      <c r="H268" s="40"/>
      <c r="I268" s="40"/>
      <c r="J268" s="40"/>
      <c r="K268" s="41"/>
      <c r="L268" s="43"/>
      <c r="M268" s="42"/>
      <c r="N268" s="43"/>
      <c r="O268" s="43"/>
    </row>
    <row r="269" spans="3:15" ht="12.75">
      <c r="C269" s="43"/>
      <c r="D269" s="43"/>
      <c r="E269" s="43"/>
      <c r="F269" s="43"/>
      <c r="G269" s="40"/>
      <c r="H269" s="40"/>
      <c r="I269" s="40"/>
      <c r="J269" s="40"/>
      <c r="K269" s="41"/>
      <c r="L269" s="43"/>
      <c r="M269" s="42"/>
      <c r="N269" s="43"/>
      <c r="O269" s="43"/>
    </row>
    <row r="270" spans="3:15" ht="12.75">
      <c r="C270" s="43"/>
      <c r="D270" s="43"/>
      <c r="E270" s="43"/>
      <c r="F270" s="43"/>
      <c r="G270" s="40"/>
      <c r="H270" s="40"/>
      <c r="I270" s="40"/>
      <c r="J270" s="40"/>
      <c r="K270" s="41"/>
      <c r="L270" s="43"/>
      <c r="M270" s="42"/>
      <c r="N270" s="43"/>
      <c r="O270" s="43"/>
    </row>
    <row r="271" spans="3:15" ht="12.75">
      <c r="C271" s="43"/>
      <c r="D271" s="43"/>
      <c r="E271" s="43"/>
      <c r="F271" s="43"/>
      <c r="G271" s="40"/>
      <c r="H271" s="40"/>
      <c r="I271" s="40"/>
      <c r="J271" s="40"/>
      <c r="K271" s="41"/>
      <c r="L271" s="43"/>
      <c r="M271" s="42"/>
      <c r="N271" s="43"/>
      <c r="O271" s="43"/>
    </row>
    <row r="272" spans="3:15" ht="12.75">
      <c r="C272" s="43"/>
      <c r="D272" s="43"/>
      <c r="E272" s="43"/>
      <c r="F272" s="43"/>
      <c r="G272" s="40"/>
      <c r="H272" s="40"/>
      <c r="I272" s="40"/>
      <c r="J272" s="40"/>
      <c r="K272" s="41"/>
      <c r="L272" s="43"/>
      <c r="M272" s="42"/>
      <c r="N272" s="43"/>
      <c r="O272" s="43"/>
    </row>
    <row r="273" spans="3:15" ht="12.75">
      <c r="C273" s="43"/>
      <c r="D273" s="43"/>
      <c r="E273" s="43"/>
      <c r="F273" s="43"/>
      <c r="G273" s="40"/>
      <c r="H273" s="40"/>
      <c r="I273" s="40"/>
      <c r="J273" s="40"/>
      <c r="K273" s="41"/>
      <c r="L273" s="43"/>
      <c r="M273" s="42"/>
      <c r="N273" s="43"/>
      <c r="O273" s="43"/>
    </row>
    <row r="274" spans="3:15" ht="12.75">
      <c r="C274" s="43"/>
      <c r="D274" s="43"/>
      <c r="E274" s="43"/>
      <c r="F274" s="43"/>
      <c r="G274" s="40"/>
      <c r="H274" s="40"/>
      <c r="I274" s="40"/>
      <c r="J274" s="40"/>
      <c r="K274" s="41"/>
      <c r="L274" s="43"/>
      <c r="M274" s="42"/>
      <c r="N274" s="43"/>
      <c r="O274" s="43"/>
    </row>
    <row r="275" spans="3:15" ht="12.75">
      <c r="C275" s="43"/>
      <c r="D275" s="43"/>
      <c r="E275" s="43"/>
      <c r="F275" s="43"/>
      <c r="G275" s="40"/>
      <c r="H275" s="40"/>
      <c r="I275" s="40"/>
      <c r="J275" s="40"/>
      <c r="K275" s="41"/>
      <c r="L275" s="43"/>
      <c r="M275" s="42"/>
      <c r="N275" s="43"/>
      <c r="O275" s="43"/>
    </row>
    <row r="276" spans="3:15" ht="12.75">
      <c r="C276" s="43"/>
      <c r="D276" s="43"/>
      <c r="E276" s="43"/>
      <c r="F276" s="43"/>
      <c r="G276" s="40"/>
      <c r="H276" s="40"/>
      <c r="I276" s="40"/>
      <c r="J276" s="40"/>
      <c r="K276" s="41"/>
      <c r="L276" s="43"/>
      <c r="M276" s="42"/>
      <c r="N276" s="43"/>
      <c r="O276" s="43"/>
    </row>
    <row r="277" spans="3:15" ht="12.75">
      <c r="C277" s="43"/>
      <c r="D277" s="43"/>
      <c r="E277" s="43"/>
      <c r="F277" s="43"/>
      <c r="G277" s="40"/>
      <c r="H277" s="40"/>
      <c r="I277" s="40"/>
      <c r="J277" s="40"/>
      <c r="K277" s="41"/>
      <c r="L277" s="43"/>
      <c r="M277" s="42"/>
      <c r="N277" s="43"/>
      <c r="O277" s="43"/>
    </row>
    <row r="278" spans="3:15" ht="12.75">
      <c r="C278" s="43"/>
      <c r="D278" s="43"/>
      <c r="E278" s="43"/>
      <c r="F278" s="43"/>
      <c r="G278" s="40"/>
      <c r="H278" s="40"/>
      <c r="I278" s="40"/>
      <c r="J278" s="40"/>
      <c r="K278" s="41"/>
      <c r="L278" s="43"/>
      <c r="M278" s="42"/>
      <c r="N278" s="43"/>
      <c r="O278" s="43"/>
    </row>
    <row r="279" spans="3:15" ht="12.75">
      <c r="C279" s="43"/>
      <c r="D279" s="43"/>
      <c r="E279" s="43"/>
      <c r="F279" s="43"/>
      <c r="G279" s="40"/>
      <c r="H279" s="40"/>
      <c r="I279" s="40"/>
      <c r="J279" s="40"/>
      <c r="K279" s="41"/>
      <c r="L279" s="43"/>
      <c r="M279" s="42"/>
      <c r="N279" s="43"/>
      <c r="O279" s="43"/>
    </row>
    <row r="280" spans="3:15" ht="12.75">
      <c r="C280" s="43"/>
      <c r="D280" s="43"/>
      <c r="E280" s="43"/>
      <c r="F280" s="43"/>
      <c r="G280" s="40"/>
      <c r="H280" s="40"/>
      <c r="I280" s="40"/>
      <c r="J280" s="40"/>
      <c r="K280" s="41"/>
      <c r="L280" s="43"/>
      <c r="M280" s="42"/>
      <c r="N280" s="43"/>
      <c r="O280" s="43"/>
    </row>
    <row r="281" spans="3:15" ht="12.75">
      <c r="C281" s="43"/>
      <c r="D281" s="43"/>
      <c r="E281" s="43"/>
      <c r="F281" s="43"/>
      <c r="G281" s="40"/>
      <c r="H281" s="40"/>
      <c r="I281" s="40"/>
      <c r="J281" s="40"/>
      <c r="K281" s="41"/>
      <c r="L281" s="43"/>
      <c r="M281" s="42"/>
      <c r="N281" s="43"/>
      <c r="O281" s="43"/>
    </row>
    <row r="282" spans="3:15" ht="12.75">
      <c r="C282" s="43"/>
      <c r="D282" s="43"/>
      <c r="E282" s="43"/>
      <c r="F282" s="43"/>
      <c r="G282" s="40"/>
      <c r="H282" s="40"/>
      <c r="I282" s="40"/>
      <c r="J282" s="40"/>
      <c r="K282" s="41"/>
      <c r="L282" s="43"/>
      <c r="M282" s="42"/>
      <c r="N282" s="43"/>
      <c r="O282" s="43"/>
    </row>
    <row r="283" spans="3:15" ht="12.75">
      <c r="C283" s="43"/>
      <c r="D283" s="43"/>
      <c r="E283" s="43"/>
      <c r="F283" s="43"/>
      <c r="G283" s="40"/>
      <c r="H283" s="40"/>
      <c r="I283" s="40"/>
      <c r="J283" s="40"/>
      <c r="K283" s="41"/>
      <c r="L283" s="43"/>
      <c r="M283" s="42"/>
      <c r="N283" s="43"/>
      <c r="O283" s="43"/>
    </row>
    <row r="284" spans="3:15" ht="12.75">
      <c r="C284" s="43"/>
      <c r="D284" s="43"/>
      <c r="E284" s="43"/>
      <c r="F284" s="43"/>
      <c r="G284" s="40"/>
      <c r="H284" s="40"/>
      <c r="I284" s="40"/>
      <c r="J284" s="40"/>
      <c r="K284" s="41"/>
      <c r="L284" s="43"/>
      <c r="M284" s="42"/>
      <c r="N284" s="43"/>
      <c r="O284" s="43"/>
    </row>
    <row r="285" spans="3:15" ht="12.75">
      <c r="C285" s="43"/>
      <c r="D285" s="43"/>
      <c r="E285" s="43"/>
      <c r="F285" s="43"/>
      <c r="G285" s="40"/>
      <c r="H285" s="40"/>
      <c r="I285" s="40"/>
      <c r="J285" s="40"/>
      <c r="K285" s="41"/>
      <c r="L285" s="43"/>
      <c r="M285" s="42"/>
      <c r="N285" s="43"/>
      <c r="O285" s="43"/>
    </row>
    <row r="286" spans="3:15" ht="12.75">
      <c r="C286" s="43"/>
      <c r="D286" s="43"/>
      <c r="E286" s="43"/>
      <c r="F286" s="43"/>
      <c r="G286" s="40"/>
      <c r="H286" s="40"/>
      <c r="I286" s="40"/>
      <c r="J286" s="40"/>
      <c r="K286" s="41"/>
      <c r="L286" s="43"/>
      <c r="M286" s="42"/>
      <c r="N286" s="43"/>
      <c r="O286" s="43"/>
    </row>
    <row r="287" spans="3:15" ht="12.75">
      <c r="C287" s="43"/>
      <c r="D287" s="43"/>
      <c r="E287" s="43"/>
      <c r="F287" s="43"/>
      <c r="G287" s="40"/>
      <c r="H287" s="40"/>
      <c r="I287" s="40"/>
      <c r="J287" s="40"/>
      <c r="K287" s="41"/>
      <c r="L287" s="43"/>
      <c r="M287" s="42"/>
      <c r="N287" s="43"/>
      <c r="O287" s="43"/>
    </row>
    <row r="288" spans="3:15" ht="12.75">
      <c r="C288" s="43"/>
      <c r="D288" s="43"/>
      <c r="E288" s="43"/>
      <c r="F288" s="43"/>
      <c r="G288" s="40"/>
      <c r="H288" s="40"/>
      <c r="I288" s="40"/>
      <c r="J288" s="40"/>
      <c r="K288" s="41"/>
      <c r="L288" s="43"/>
      <c r="M288" s="42"/>
      <c r="N288" s="43"/>
      <c r="O288" s="43"/>
    </row>
    <row r="289" spans="3:15" ht="12.75">
      <c r="C289" s="43"/>
      <c r="D289" s="43"/>
      <c r="E289" s="43"/>
      <c r="F289" s="43"/>
      <c r="G289" s="40"/>
      <c r="H289" s="40"/>
      <c r="I289" s="40"/>
      <c r="J289" s="40"/>
      <c r="K289" s="41"/>
      <c r="L289" s="43"/>
      <c r="M289" s="42"/>
      <c r="N289" s="43"/>
      <c r="O289" s="43"/>
    </row>
    <row r="290" spans="3:15" ht="12.75">
      <c r="C290" s="43"/>
      <c r="D290" s="43"/>
      <c r="E290" s="43"/>
      <c r="F290" s="43"/>
      <c r="G290" s="40"/>
      <c r="H290" s="40"/>
      <c r="I290" s="40"/>
      <c r="J290" s="40"/>
      <c r="K290" s="41"/>
      <c r="L290" s="43"/>
      <c r="M290" s="42"/>
      <c r="N290" s="43"/>
      <c r="O290" s="43"/>
    </row>
    <row r="291" spans="3:15" ht="12.75">
      <c r="C291" s="43"/>
      <c r="D291" s="43"/>
      <c r="E291" s="43"/>
      <c r="F291" s="43"/>
      <c r="G291" s="40"/>
      <c r="H291" s="40"/>
      <c r="I291" s="40"/>
      <c r="J291" s="40"/>
      <c r="K291" s="41"/>
      <c r="L291" s="43"/>
      <c r="M291" s="42"/>
      <c r="N291" s="43"/>
      <c r="O291" s="43"/>
    </row>
    <row r="292" spans="3:15" ht="12.75">
      <c r="C292" s="43"/>
      <c r="D292" s="43"/>
      <c r="E292" s="43"/>
      <c r="F292" s="43"/>
      <c r="G292" s="40"/>
      <c r="H292" s="40"/>
      <c r="I292" s="40"/>
      <c r="J292" s="40"/>
      <c r="K292" s="41"/>
      <c r="L292" s="43"/>
      <c r="M292" s="42"/>
      <c r="N292" s="43"/>
      <c r="O292" s="43"/>
    </row>
    <row r="293" spans="3:15" ht="12.75">
      <c r="C293" s="43"/>
      <c r="D293" s="43"/>
      <c r="E293" s="43"/>
      <c r="F293" s="43"/>
      <c r="G293" s="40"/>
      <c r="H293" s="40"/>
      <c r="I293" s="40"/>
      <c r="J293" s="40"/>
      <c r="K293" s="41"/>
      <c r="L293" s="43"/>
      <c r="M293" s="42"/>
      <c r="N293" s="43"/>
      <c r="O293" s="43"/>
    </row>
    <row r="294" spans="3:15" ht="12.75">
      <c r="C294" s="43"/>
      <c r="D294" s="43"/>
      <c r="E294" s="43"/>
      <c r="F294" s="43"/>
      <c r="G294" s="40"/>
      <c r="H294" s="40"/>
      <c r="I294" s="40"/>
      <c r="J294" s="40"/>
      <c r="K294" s="41"/>
      <c r="L294" s="43"/>
      <c r="M294" s="42"/>
      <c r="N294" s="43"/>
      <c r="O294" s="43"/>
    </row>
    <row r="295" spans="3:15" ht="12.75">
      <c r="C295" s="43"/>
      <c r="D295" s="43"/>
      <c r="E295" s="43"/>
      <c r="F295" s="43"/>
      <c r="G295" s="40"/>
      <c r="H295" s="40"/>
      <c r="I295" s="40"/>
      <c r="J295" s="40"/>
      <c r="K295" s="41"/>
      <c r="L295" s="43"/>
      <c r="M295" s="42"/>
      <c r="N295" s="43"/>
      <c r="O295" s="43"/>
    </row>
    <row r="296" spans="3:15" ht="12.75">
      <c r="C296" s="43"/>
      <c r="D296" s="43"/>
      <c r="E296" s="43"/>
      <c r="F296" s="43"/>
      <c r="G296" s="40"/>
      <c r="H296" s="40"/>
      <c r="I296" s="40"/>
      <c r="J296" s="40"/>
      <c r="K296" s="41"/>
      <c r="L296" s="43"/>
      <c r="M296" s="42"/>
      <c r="N296" s="43"/>
      <c r="O296" s="43"/>
    </row>
    <row r="297" spans="3:15" ht="12.75">
      <c r="C297" s="43"/>
      <c r="D297" s="43"/>
      <c r="E297" s="43"/>
      <c r="F297" s="43"/>
      <c r="G297" s="40"/>
      <c r="H297" s="40"/>
      <c r="I297" s="40"/>
      <c r="J297" s="40"/>
      <c r="K297" s="41"/>
      <c r="L297" s="43"/>
      <c r="M297" s="42"/>
      <c r="N297" s="43"/>
      <c r="O297" s="43"/>
    </row>
    <row r="298" spans="3:15" ht="12.75">
      <c r="C298" s="43"/>
      <c r="D298" s="43"/>
      <c r="E298" s="43"/>
      <c r="F298" s="43"/>
      <c r="G298" s="40"/>
      <c r="H298" s="40"/>
      <c r="I298" s="40"/>
      <c r="J298" s="40"/>
      <c r="K298" s="41"/>
      <c r="L298" s="43"/>
      <c r="M298" s="42"/>
      <c r="N298" s="43"/>
      <c r="O298" s="43"/>
    </row>
    <row r="299" spans="3:15" ht="12.75">
      <c r="C299" s="43"/>
      <c r="D299" s="43"/>
      <c r="E299" s="43"/>
      <c r="F299" s="43"/>
      <c r="G299" s="40"/>
      <c r="H299" s="40"/>
      <c r="I299" s="40"/>
      <c r="J299" s="40"/>
      <c r="K299" s="41"/>
      <c r="L299" s="43"/>
      <c r="M299" s="42"/>
      <c r="N299" s="43"/>
      <c r="O299" s="43"/>
    </row>
    <row r="300" spans="3:15" ht="12.75">
      <c r="C300" s="43"/>
      <c r="D300" s="43"/>
      <c r="E300" s="43"/>
      <c r="F300" s="43"/>
      <c r="G300" s="40"/>
      <c r="H300" s="40"/>
      <c r="I300" s="40"/>
      <c r="J300" s="40"/>
      <c r="K300" s="41"/>
      <c r="L300" s="43"/>
      <c r="M300" s="42"/>
      <c r="N300" s="43"/>
      <c r="O300" s="43"/>
    </row>
    <row r="301" spans="3:15" ht="12.75">
      <c r="C301" s="43"/>
      <c r="D301" s="43"/>
      <c r="E301" s="43"/>
      <c r="F301" s="43"/>
      <c r="G301" s="40"/>
      <c r="H301" s="40"/>
      <c r="I301" s="40"/>
      <c r="J301" s="40"/>
      <c r="K301" s="41"/>
      <c r="L301" s="43"/>
      <c r="M301" s="42"/>
      <c r="N301" s="43"/>
      <c r="O301" s="43"/>
    </row>
    <row r="302" spans="3:15" ht="12.75">
      <c r="C302" s="43"/>
      <c r="D302" s="43"/>
      <c r="E302" s="43"/>
      <c r="F302" s="43"/>
      <c r="G302" s="40"/>
      <c r="H302" s="40"/>
      <c r="I302" s="40"/>
      <c r="J302" s="40"/>
      <c r="K302" s="41"/>
      <c r="L302" s="43"/>
      <c r="M302" s="42"/>
      <c r="N302" s="43"/>
      <c r="O302" s="43"/>
    </row>
    <row r="303" spans="3:15" ht="12.75">
      <c r="C303" s="43"/>
      <c r="D303" s="43"/>
      <c r="E303" s="43"/>
      <c r="F303" s="43"/>
      <c r="G303" s="40"/>
      <c r="H303" s="40"/>
      <c r="I303" s="40"/>
      <c r="J303" s="40"/>
      <c r="K303" s="41"/>
      <c r="L303" s="43"/>
      <c r="M303" s="42"/>
      <c r="N303" s="43"/>
      <c r="O303" s="43"/>
    </row>
    <row r="304" spans="3:15" ht="12.75">
      <c r="C304" s="43"/>
      <c r="D304" s="43"/>
      <c r="E304" s="43"/>
      <c r="F304" s="43"/>
      <c r="G304" s="40"/>
      <c r="H304" s="40"/>
      <c r="I304" s="40"/>
      <c r="J304" s="40"/>
      <c r="K304" s="41"/>
      <c r="L304" s="43"/>
      <c r="M304" s="42"/>
      <c r="N304" s="43"/>
      <c r="O304" s="43"/>
    </row>
    <row r="305" spans="3:15" ht="12.75">
      <c r="C305" s="43"/>
      <c r="D305" s="43"/>
      <c r="E305" s="43"/>
      <c r="F305" s="43"/>
      <c r="G305" s="40"/>
      <c r="H305" s="40"/>
      <c r="I305" s="40"/>
      <c r="J305" s="40"/>
      <c r="K305" s="41"/>
      <c r="L305" s="43"/>
      <c r="M305" s="42"/>
      <c r="N305" s="43"/>
      <c r="O305" s="43"/>
    </row>
    <row r="306" spans="3:15" ht="12.75">
      <c r="C306" s="43"/>
      <c r="D306" s="43"/>
      <c r="E306" s="43"/>
      <c r="F306" s="43"/>
      <c r="G306" s="40"/>
      <c r="H306" s="40"/>
      <c r="I306" s="40"/>
      <c r="J306" s="40"/>
      <c r="K306" s="41"/>
      <c r="L306" s="43"/>
      <c r="M306" s="42"/>
      <c r="N306" s="43"/>
      <c r="O306" s="43"/>
    </row>
    <row r="307" spans="3:15" ht="12.75">
      <c r="C307" s="43"/>
      <c r="D307" s="43"/>
      <c r="E307" s="43"/>
      <c r="F307" s="43"/>
      <c r="G307" s="40"/>
      <c r="H307" s="40"/>
      <c r="I307" s="40"/>
      <c r="J307" s="40"/>
      <c r="K307" s="41"/>
      <c r="L307" s="43"/>
      <c r="M307" s="42"/>
      <c r="N307" s="43"/>
      <c r="O307" s="43"/>
    </row>
    <row r="308" spans="3:15" ht="12.75">
      <c r="C308" s="43"/>
      <c r="D308" s="43"/>
      <c r="E308" s="43"/>
      <c r="F308" s="43"/>
      <c r="G308" s="40"/>
      <c r="H308" s="40"/>
      <c r="I308" s="40"/>
      <c r="J308" s="40"/>
      <c r="K308" s="41"/>
      <c r="L308" s="43"/>
      <c r="M308" s="42"/>
      <c r="N308" s="43"/>
      <c r="O308" s="43"/>
    </row>
    <row r="309" spans="3:15" ht="12.75">
      <c r="C309" s="43"/>
      <c r="D309" s="43"/>
      <c r="E309" s="43"/>
      <c r="F309" s="43"/>
      <c r="G309" s="40"/>
      <c r="H309" s="40"/>
      <c r="I309" s="40"/>
      <c r="J309" s="40"/>
      <c r="K309" s="41"/>
      <c r="L309" s="43"/>
      <c r="M309" s="42"/>
      <c r="N309" s="43"/>
      <c r="O309" s="43"/>
    </row>
    <row r="310" spans="3:15" ht="12.75">
      <c r="C310" s="43"/>
      <c r="D310" s="43"/>
      <c r="E310" s="43"/>
      <c r="F310" s="43"/>
      <c r="G310" s="40"/>
      <c r="H310" s="40"/>
      <c r="I310" s="40"/>
      <c r="J310" s="40"/>
      <c r="K310" s="41"/>
      <c r="L310" s="43"/>
      <c r="M310" s="42"/>
      <c r="N310" s="43"/>
      <c r="O310" s="43"/>
    </row>
    <row r="311" spans="3:15" ht="12.75">
      <c r="C311" s="43"/>
      <c r="D311" s="43"/>
      <c r="E311" s="43"/>
      <c r="F311" s="43"/>
      <c r="G311" s="40"/>
      <c r="H311" s="40"/>
      <c r="I311" s="40"/>
      <c r="J311" s="40"/>
      <c r="K311" s="41"/>
      <c r="L311" s="43"/>
      <c r="M311" s="42"/>
      <c r="N311" s="43"/>
      <c r="O311" s="43"/>
    </row>
    <row r="312" spans="3:15" ht="12.75">
      <c r="C312" s="43"/>
      <c r="D312" s="43"/>
      <c r="E312" s="43"/>
      <c r="F312" s="43"/>
      <c r="G312" s="40"/>
      <c r="H312" s="40"/>
      <c r="I312" s="40"/>
      <c r="J312" s="40"/>
      <c r="K312" s="41"/>
      <c r="L312" s="43"/>
      <c r="M312" s="42"/>
      <c r="N312" s="43"/>
      <c r="O312" s="43"/>
    </row>
    <row r="313" spans="3:15" ht="12.75">
      <c r="C313" s="43"/>
      <c r="D313" s="43"/>
      <c r="E313" s="43"/>
      <c r="F313" s="43"/>
      <c r="G313" s="40"/>
      <c r="H313" s="40"/>
      <c r="I313" s="40"/>
      <c r="J313" s="40"/>
      <c r="K313" s="41"/>
      <c r="L313" s="43"/>
      <c r="M313" s="42"/>
      <c r="N313" s="43"/>
      <c r="O313" s="43"/>
    </row>
    <row r="314" spans="3:15" ht="12.75">
      <c r="C314" s="43"/>
      <c r="D314" s="43"/>
      <c r="E314" s="43"/>
      <c r="F314" s="43"/>
      <c r="G314" s="40"/>
      <c r="H314" s="40"/>
      <c r="I314" s="40"/>
      <c r="J314" s="40"/>
      <c r="K314" s="41"/>
      <c r="L314" s="43"/>
      <c r="M314" s="42"/>
      <c r="N314" s="43"/>
      <c r="O314" s="43"/>
    </row>
    <row r="315" spans="3:15" ht="12.75">
      <c r="C315" s="43"/>
      <c r="D315" s="43"/>
      <c r="E315" s="43"/>
      <c r="F315" s="43"/>
      <c r="G315" s="40"/>
      <c r="H315" s="40"/>
      <c r="I315" s="40"/>
      <c r="J315" s="40"/>
      <c r="K315" s="41"/>
      <c r="L315" s="43"/>
      <c r="M315" s="42"/>
      <c r="N315" s="43"/>
      <c r="O315" s="43"/>
    </row>
    <row r="316" spans="3:15" ht="12.75">
      <c r="C316" s="43"/>
      <c r="D316" s="43"/>
      <c r="E316" s="43"/>
      <c r="F316" s="43"/>
      <c r="G316" s="40"/>
      <c r="H316" s="40"/>
      <c r="I316" s="40"/>
      <c r="J316" s="40"/>
      <c r="K316" s="41"/>
      <c r="L316" s="43"/>
      <c r="M316" s="42"/>
      <c r="N316" s="43"/>
      <c r="O316" s="43"/>
    </row>
    <row r="317" spans="3:15" ht="12.75">
      <c r="C317" s="43"/>
      <c r="D317" s="43"/>
      <c r="E317" s="43"/>
      <c r="F317" s="43"/>
      <c r="G317" s="40"/>
      <c r="H317" s="40"/>
      <c r="I317" s="40"/>
      <c r="J317" s="40"/>
      <c r="K317" s="41"/>
      <c r="L317" s="43"/>
      <c r="M317" s="42"/>
      <c r="N317" s="43"/>
      <c r="O317" s="43"/>
    </row>
    <row r="318" spans="3:15" ht="12.75">
      <c r="C318" s="43"/>
      <c r="D318" s="43"/>
      <c r="E318" s="43"/>
      <c r="F318" s="43"/>
      <c r="G318" s="40"/>
      <c r="H318" s="40"/>
      <c r="I318" s="40"/>
      <c r="J318" s="40"/>
      <c r="K318" s="41"/>
      <c r="L318" s="43"/>
      <c r="M318" s="42"/>
      <c r="N318" s="43"/>
      <c r="O318" s="43"/>
    </row>
    <row r="319" spans="3:15" ht="12.75">
      <c r="C319" s="43"/>
      <c r="D319" s="43"/>
      <c r="E319" s="43"/>
      <c r="F319" s="43"/>
      <c r="G319" s="40"/>
      <c r="H319" s="40"/>
      <c r="I319" s="40"/>
      <c r="J319" s="40"/>
      <c r="K319" s="41"/>
      <c r="L319" s="43"/>
      <c r="M319" s="42"/>
      <c r="N319" s="43"/>
      <c r="O319" s="43"/>
    </row>
    <row r="320" spans="3:15" ht="12.75">
      <c r="C320" s="43"/>
      <c r="D320" s="43"/>
      <c r="E320" s="43"/>
      <c r="F320" s="43"/>
      <c r="G320" s="40"/>
      <c r="H320" s="40"/>
      <c r="I320" s="40"/>
      <c r="J320" s="40"/>
      <c r="K320" s="41"/>
      <c r="L320" s="43"/>
      <c r="M320" s="42"/>
      <c r="N320" s="43"/>
      <c r="O320" s="43"/>
    </row>
    <row r="321" spans="3:15" ht="12.75">
      <c r="C321" s="43"/>
      <c r="D321" s="43"/>
      <c r="E321" s="43"/>
      <c r="F321" s="43"/>
      <c r="G321" s="40"/>
      <c r="H321" s="40"/>
      <c r="I321" s="40"/>
      <c r="J321" s="40"/>
      <c r="K321" s="41"/>
      <c r="L321" s="43"/>
      <c r="M321" s="42"/>
      <c r="N321" s="43"/>
      <c r="O321" s="43"/>
    </row>
    <row r="322" spans="3:15" ht="12.75">
      <c r="C322" s="43"/>
      <c r="D322" s="43"/>
      <c r="E322" s="43"/>
      <c r="F322" s="43"/>
      <c r="G322" s="40"/>
      <c r="H322" s="40"/>
      <c r="I322" s="40"/>
      <c r="J322" s="40"/>
      <c r="K322" s="41"/>
      <c r="L322" s="43"/>
      <c r="M322" s="42"/>
      <c r="N322" s="43"/>
      <c r="O322" s="43"/>
    </row>
    <row r="323" spans="3:15" ht="12.75">
      <c r="C323" s="43"/>
      <c r="D323" s="43"/>
      <c r="E323" s="43"/>
      <c r="F323" s="43"/>
      <c r="G323" s="40"/>
      <c r="H323" s="40"/>
      <c r="I323" s="40"/>
      <c r="J323" s="40"/>
      <c r="K323" s="41"/>
      <c r="L323" s="43"/>
      <c r="M323" s="42"/>
      <c r="N323" s="43"/>
      <c r="O323" s="43"/>
    </row>
    <row r="324" spans="3:15" ht="12.75">
      <c r="C324" s="43"/>
      <c r="D324" s="43"/>
      <c r="E324" s="43"/>
      <c r="F324" s="43"/>
      <c r="G324" s="40"/>
      <c r="H324" s="40"/>
      <c r="I324" s="40"/>
      <c r="J324" s="40"/>
      <c r="K324" s="41"/>
      <c r="L324" s="43"/>
      <c r="M324" s="42"/>
      <c r="N324" s="43"/>
      <c r="O324" s="43"/>
    </row>
    <row r="325" spans="3:15" ht="12.75">
      <c r="C325" s="43"/>
      <c r="D325" s="43"/>
      <c r="E325" s="43"/>
      <c r="F325" s="43"/>
      <c r="G325" s="40"/>
      <c r="H325" s="40"/>
      <c r="I325" s="40"/>
      <c r="J325" s="40"/>
      <c r="K325" s="41"/>
      <c r="L325" s="43"/>
      <c r="M325" s="42"/>
      <c r="N325" s="43"/>
      <c r="O325" s="43"/>
    </row>
    <row r="326" spans="3:15" ht="12.75">
      <c r="C326" s="43"/>
      <c r="D326" s="43"/>
      <c r="E326" s="43"/>
      <c r="F326" s="43"/>
      <c r="G326" s="40"/>
      <c r="H326" s="40"/>
      <c r="I326" s="40"/>
      <c r="J326" s="40"/>
      <c r="K326" s="41"/>
      <c r="L326" s="43"/>
      <c r="M326" s="42"/>
      <c r="N326" s="43"/>
      <c r="O326" s="43"/>
    </row>
    <row r="327" spans="3:15" ht="12.75">
      <c r="C327" s="43"/>
      <c r="D327" s="43"/>
      <c r="E327" s="43"/>
      <c r="F327" s="43"/>
      <c r="G327" s="40"/>
      <c r="H327" s="40"/>
      <c r="I327" s="40"/>
      <c r="J327" s="40"/>
      <c r="K327" s="41"/>
      <c r="L327" s="43"/>
      <c r="M327" s="42"/>
      <c r="N327" s="43"/>
      <c r="O327" s="43"/>
    </row>
    <row r="328" spans="3:15" ht="12.75">
      <c r="C328" s="43"/>
      <c r="D328" s="43"/>
      <c r="E328" s="43"/>
      <c r="F328" s="43"/>
      <c r="G328" s="40"/>
      <c r="H328" s="40"/>
      <c r="I328" s="40"/>
      <c r="J328" s="40"/>
      <c r="K328" s="41"/>
      <c r="L328" s="43"/>
      <c r="M328" s="42"/>
      <c r="N328" s="43"/>
      <c r="O328" s="43"/>
    </row>
    <row r="329" spans="3:15" ht="12.75">
      <c r="C329" s="43"/>
      <c r="D329" s="43"/>
      <c r="E329" s="43"/>
      <c r="F329" s="43"/>
      <c r="G329" s="40"/>
      <c r="H329" s="40"/>
      <c r="I329" s="40"/>
      <c r="J329" s="40"/>
      <c r="K329" s="41"/>
      <c r="L329" s="43"/>
      <c r="M329" s="42"/>
      <c r="N329" s="43"/>
      <c r="O329" s="43"/>
    </row>
    <row r="330" spans="3:15" ht="12.75">
      <c r="C330" s="43"/>
      <c r="D330" s="43"/>
      <c r="E330" s="43"/>
      <c r="F330" s="43"/>
      <c r="G330" s="40"/>
      <c r="H330" s="40"/>
      <c r="I330" s="40"/>
      <c r="J330" s="40"/>
      <c r="K330" s="41"/>
      <c r="L330" s="43"/>
      <c r="M330" s="42"/>
      <c r="N330" s="43"/>
      <c r="O330" s="43"/>
    </row>
    <row r="331" spans="3:15" ht="12.75">
      <c r="C331" s="43"/>
      <c r="D331" s="43"/>
      <c r="E331" s="43"/>
      <c r="F331" s="43"/>
      <c r="G331" s="40"/>
      <c r="H331" s="40"/>
      <c r="I331" s="40"/>
      <c r="J331" s="40"/>
      <c r="K331" s="41"/>
      <c r="L331" s="43"/>
      <c r="M331" s="42"/>
      <c r="N331" s="43"/>
      <c r="O331" s="43"/>
    </row>
    <row r="332" spans="3:15" ht="12.75">
      <c r="C332" s="43"/>
      <c r="D332" s="43"/>
      <c r="E332" s="43"/>
      <c r="F332" s="43"/>
      <c r="G332" s="40"/>
      <c r="H332" s="40"/>
      <c r="I332" s="40"/>
      <c r="J332" s="40"/>
      <c r="K332" s="41"/>
      <c r="L332" s="43"/>
      <c r="M332" s="42"/>
      <c r="N332" s="43"/>
      <c r="O332" s="43"/>
    </row>
    <row r="333" spans="3:15" ht="12.75">
      <c r="C333" s="43"/>
      <c r="D333" s="43"/>
      <c r="E333" s="43"/>
      <c r="F333" s="43"/>
      <c r="G333" s="40"/>
      <c r="H333" s="40"/>
      <c r="I333" s="40"/>
      <c r="J333" s="40"/>
      <c r="K333" s="41"/>
      <c r="L333" s="43"/>
      <c r="M333" s="42"/>
      <c r="N333" s="43"/>
      <c r="O333" s="43"/>
    </row>
    <row r="334" spans="3:15" ht="12.75">
      <c r="C334" s="43"/>
      <c r="D334" s="43"/>
      <c r="E334" s="43"/>
      <c r="F334" s="43"/>
      <c r="G334" s="40"/>
      <c r="H334" s="40"/>
      <c r="I334" s="40"/>
      <c r="J334" s="40"/>
      <c r="K334" s="41"/>
      <c r="L334" s="43"/>
      <c r="M334" s="42"/>
      <c r="N334" s="43"/>
      <c r="O334" s="43"/>
    </row>
    <row r="335" spans="3:15" ht="12.75">
      <c r="C335" s="43"/>
      <c r="D335" s="43"/>
      <c r="E335" s="43"/>
      <c r="F335" s="43"/>
      <c r="G335" s="40"/>
      <c r="H335" s="40"/>
      <c r="I335" s="40"/>
      <c r="J335" s="40"/>
      <c r="K335" s="41"/>
      <c r="L335" s="43"/>
      <c r="M335" s="42"/>
      <c r="N335" s="43"/>
      <c r="O335" s="43"/>
    </row>
    <row r="336" spans="3:15" ht="12.75">
      <c r="C336" s="43"/>
      <c r="D336" s="43"/>
      <c r="E336" s="43"/>
      <c r="F336" s="43"/>
      <c r="G336" s="40"/>
      <c r="H336" s="40"/>
      <c r="I336" s="40"/>
      <c r="J336" s="40"/>
      <c r="K336" s="41"/>
      <c r="L336" s="43"/>
      <c r="M336" s="42"/>
      <c r="N336" s="43"/>
      <c r="O336" s="43"/>
    </row>
    <row r="337" spans="3:15" ht="12.75">
      <c r="C337" s="43"/>
      <c r="D337" s="43"/>
      <c r="E337" s="43"/>
      <c r="F337" s="43"/>
      <c r="G337" s="40"/>
      <c r="H337" s="40"/>
      <c r="I337" s="40"/>
      <c r="J337" s="40"/>
      <c r="K337" s="41"/>
      <c r="L337" s="43"/>
      <c r="M337" s="42"/>
      <c r="N337" s="43"/>
      <c r="O337" s="43"/>
    </row>
    <row r="338" spans="3:15" ht="12.75">
      <c r="C338" s="43"/>
      <c r="D338" s="43"/>
      <c r="E338" s="43"/>
      <c r="F338" s="43"/>
      <c r="G338" s="40"/>
      <c r="H338" s="40"/>
      <c r="I338" s="40"/>
      <c r="J338" s="40"/>
      <c r="K338" s="41"/>
      <c r="L338" s="43"/>
      <c r="M338" s="42"/>
      <c r="N338" s="43"/>
      <c r="O338" s="43"/>
    </row>
    <row r="339" spans="3:15" ht="12.75">
      <c r="C339" s="43"/>
      <c r="D339" s="43"/>
      <c r="E339" s="43"/>
      <c r="F339" s="43"/>
      <c r="G339" s="40"/>
      <c r="H339" s="40"/>
      <c r="I339" s="40"/>
      <c r="J339" s="40"/>
      <c r="K339" s="41"/>
      <c r="L339" s="43"/>
      <c r="M339" s="42"/>
      <c r="N339" s="43"/>
      <c r="O339" s="43"/>
    </row>
    <row r="340" spans="3:15" ht="12.75">
      <c r="C340" s="43"/>
      <c r="D340" s="43"/>
      <c r="E340" s="43"/>
      <c r="F340" s="43"/>
      <c r="G340" s="40"/>
      <c r="H340" s="40"/>
      <c r="I340" s="40"/>
      <c r="J340" s="40"/>
      <c r="K340" s="41"/>
      <c r="L340" s="43"/>
      <c r="M340" s="42"/>
      <c r="N340" s="43"/>
      <c r="O340" s="43"/>
    </row>
    <row r="341" spans="3:15" ht="12.75">
      <c r="C341" s="43"/>
      <c r="D341" s="43"/>
      <c r="E341" s="43"/>
      <c r="F341" s="43"/>
      <c r="G341" s="40"/>
      <c r="H341" s="40"/>
      <c r="I341" s="40"/>
      <c r="J341" s="40"/>
      <c r="K341" s="41"/>
      <c r="L341" s="43"/>
      <c r="M341" s="42"/>
      <c r="N341" s="43"/>
      <c r="O341" s="43"/>
    </row>
    <row r="342" spans="3:15" ht="12.75">
      <c r="C342" s="43"/>
      <c r="D342" s="43"/>
      <c r="E342" s="43"/>
      <c r="F342" s="43"/>
      <c r="G342" s="40"/>
      <c r="H342" s="40"/>
      <c r="I342" s="40"/>
      <c r="J342" s="40"/>
      <c r="K342" s="41"/>
      <c r="L342" s="43"/>
      <c r="M342" s="42"/>
      <c r="N342" s="43"/>
      <c r="O342" s="43"/>
    </row>
    <row r="343" spans="3:15" ht="12.75">
      <c r="C343" s="43"/>
      <c r="D343" s="43"/>
      <c r="E343" s="43"/>
      <c r="F343" s="43"/>
      <c r="G343" s="40"/>
      <c r="H343" s="40"/>
      <c r="I343" s="40"/>
      <c r="J343" s="40"/>
      <c r="K343" s="41"/>
      <c r="L343" s="43"/>
      <c r="M343" s="42"/>
      <c r="N343" s="43"/>
      <c r="O343" s="43"/>
    </row>
    <row r="344" spans="3:15" ht="12.75">
      <c r="C344" s="43"/>
      <c r="D344" s="43"/>
      <c r="E344" s="43"/>
      <c r="F344" s="43"/>
      <c r="G344" s="40"/>
      <c r="H344" s="40"/>
      <c r="I344" s="40"/>
      <c r="J344" s="40"/>
      <c r="K344" s="41"/>
      <c r="L344" s="43"/>
      <c r="M344" s="42"/>
      <c r="N344" s="43"/>
      <c r="O344" s="43"/>
    </row>
    <row r="345" spans="3:15" ht="12.75">
      <c r="C345" s="43"/>
      <c r="D345" s="43"/>
      <c r="E345" s="43"/>
      <c r="F345" s="43"/>
      <c r="G345" s="40"/>
      <c r="H345" s="40"/>
      <c r="I345" s="40"/>
      <c r="J345" s="40"/>
      <c r="K345" s="41"/>
      <c r="L345" s="43"/>
      <c r="M345" s="42"/>
      <c r="N345" s="43"/>
      <c r="O345" s="43"/>
    </row>
    <row r="346" spans="3:15" ht="12.75">
      <c r="C346" s="43"/>
      <c r="D346" s="43"/>
      <c r="E346" s="43"/>
      <c r="F346" s="43"/>
      <c r="G346" s="40"/>
      <c r="H346" s="40"/>
      <c r="I346" s="40"/>
      <c r="J346" s="40"/>
      <c r="K346" s="41"/>
      <c r="L346" s="43"/>
      <c r="M346" s="42"/>
      <c r="N346" s="43"/>
      <c r="O346" s="43"/>
    </row>
    <row r="347" spans="3:15" ht="12.75">
      <c r="C347" s="43"/>
      <c r="D347" s="43"/>
      <c r="E347" s="43"/>
      <c r="F347" s="43"/>
      <c r="G347" s="40"/>
      <c r="H347" s="40"/>
      <c r="I347" s="40"/>
      <c r="J347" s="40"/>
      <c r="K347" s="41"/>
      <c r="L347" s="43"/>
      <c r="M347" s="42"/>
      <c r="N347" s="43"/>
      <c r="O347" s="43"/>
    </row>
    <row r="348" spans="3:15" ht="12.75">
      <c r="C348" s="43"/>
      <c r="D348" s="43"/>
      <c r="E348" s="43"/>
      <c r="F348" s="43"/>
      <c r="G348" s="40"/>
      <c r="H348" s="40"/>
      <c r="I348" s="40"/>
      <c r="J348" s="40"/>
      <c r="K348" s="41"/>
      <c r="L348" s="43"/>
      <c r="M348" s="42"/>
      <c r="N348" s="43"/>
      <c r="O348" s="43"/>
    </row>
    <row r="349" spans="3:15" ht="12.75">
      <c r="C349" s="43"/>
      <c r="D349" s="43"/>
      <c r="E349" s="43"/>
      <c r="F349" s="43"/>
      <c r="G349" s="40"/>
      <c r="H349" s="40"/>
      <c r="I349" s="40"/>
      <c r="J349" s="40"/>
      <c r="K349" s="41"/>
      <c r="L349" s="43"/>
      <c r="M349" s="42"/>
      <c r="N349" s="43"/>
      <c r="O349" s="43"/>
    </row>
    <row r="350" spans="3:15" ht="12.75">
      <c r="C350" s="43"/>
      <c r="D350" s="43"/>
      <c r="E350" s="43"/>
      <c r="F350" s="43"/>
      <c r="G350" s="40"/>
      <c r="H350" s="40"/>
      <c r="I350" s="40"/>
      <c r="J350" s="40"/>
      <c r="K350" s="41"/>
      <c r="L350" s="43"/>
      <c r="M350" s="42"/>
      <c r="N350" s="43"/>
      <c r="O350" s="43"/>
    </row>
    <row r="351" spans="3:15" ht="12.75">
      <c r="C351" s="43"/>
      <c r="D351" s="43"/>
      <c r="E351" s="43"/>
      <c r="F351" s="43"/>
      <c r="G351" s="40"/>
      <c r="H351" s="40"/>
      <c r="I351" s="40"/>
      <c r="J351" s="40"/>
      <c r="K351" s="41"/>
      <c r="L351" s="43"/>
      <c r="M351" s="42"/>
      <c r="N351" s="43"/>
      <c r="O351" s="43"/>
    </row>
    <row r="352" spans="3:15" ht="12.75">
      <c r="C352" s="43"/>
      <c r="D352" s="43"/>
      <c r="E352" s="43"/>
      <c r="F352" s="43"/>
      <c r="G352" s="40"/>
      <c r="H352" s="40"/>
      <c r="I352" s="40"/>
      <c r="J352" s="40"/>
      <c r="K352" s="41"/>
      <c r="L352" s="43"/>
      <c r="M352" s="42"/>
      <c r="N352" s="43"/>
      <c r="O352" s="43"/>
    </row>
    <row r="353" spans="3:15" ht="12.75">
      <c r="C353" s="43"/>
      <c r="D353" s="43"/>
      <c r="E353" s="43"/>
      <c r="F353" s="43"/>
      <c r="G353" s="40"/>
      <c r="H353" s="40"/>
      <c r="I353" s="40"/>
      <c r="J353" s="40"/>
      <c r="K353" s="41"/>
      <c r="L353" s="43"/>
      <c r="M353" s="42"/>
      <c r="N353" s="43"/>
      <c r="O353" s="43"/>
    </row>
    <row r="354" spans="3:15" ht="12.75">
      <c r="C354" s="43"/>
      <c r="D354" s="43"/>
      <c r="E354" s="43"/>
      <c r="F354" s="43"/>
      <c r="G354" s="40"/>
      <c r="H354" s="40"/>
      <c r="I354" s="40"/>
      <c r="J354" s="40"/>
      <c r="K354" s="41"/>
      <c r="L354" s="43"/>
      <c r="M354" s="42"/>
      <c r="N354" s="43"/>
      <c r="O354" s="43"/>
    </row>
    <row r="355" spans="3:15" ht="12.75">
      <c r="C355" s="43"/>
      <c r="D355" s="43"/>
      <c r="E355" s="43"/>
      <c r="F355" s="43"/>
      <c r="G355" s="40"/>
      <c r="H355" s="40"/>
      <c r="I355" s="40"/>
      <c r="J355" s="40"/>
      <c r="K355" s="41"/>
      <c r="L355" s="43"/>
      <c r="M355" s="42"/>
      <c r="N355" s="43"/>
      <c r="O355" s="43"/>
    </row>
    <row r="356" spans="3:15" ht="12.75">
      <c r="C356" s="43"/>
      <c r="D356" s="43"/>
      <c r="E356" s="43"/>
      <c r="F356" s="43"/>
      <c r="G356" s="40"/>
      <c r="H356" s="40"/>
      <c r="I356" s="40"/>
      <c r="J356" s="40"/>
      <c r="K356" s="41"/>
      <c r="L356" s="43"/>
      <c r="M356" s="42"/>
      <c r="N356" s="43"/>
      <c r="O356" s="43"/>
    </row>
    <row r="357" spans="3:15" ht="12.75">
      <c r="C357" s="43"/>
      <c r="D357" s="43"/>
      <c r="E357" s="43"/>
      <c r="F357" s="43"/>
      <c r="G357" s="40"/>
      <c r="H357" s="40"/>
      <c r="I357" s="40"/>
      <c r="J357" s="40"/>
      <c r="K357" s="41"/>
      <c r="L357" s="43"/>
      <c r="M357" s="42"/>
      <c r="N357" s="43"/>
      <c r="O357" s="43"/>
    </row>
    <row r="358" spans="3:15" ht="12.75">
      <c r="C358" s="43"/>
      <c r="D358" s="43"/>
      <c r="E358" s="43"/>
      <c r="F358" s="43"/>
      <c r="G358" s="40"/>
      <c r="H358" s="40"/>
      <c r="I358" s="40"/>
      <c r="J358" s="40"/>
      <c r="K358" s="41"/>
      <c r="L358" s="43"/>
      <c r="M358" s="42"/>
      <c r="N358" s="43"/>
      <c r="O358" s="43"/>
    </row>
    <row r="359" spans="3:15" ht="12.75">
      <c r="C359" s="43"/>
      <c r="D359" s="43"/>
      <c r="E359" s="43"/>
      <c r="F359" s="43"/>
      <c r="G359" s="40"/>
      <c r="H359" s="40"/>
      <c r="I359" s="40"/>
      <c r="J359" s="40"/>
      <c r="K359" s="41"/>
      <c r="L359" s="43"/>
      <c r="M359" s="42"/>
      <c r="N359" s="43"/>
      <c r="O359" s="43"/>
    </row>
    <row r="360" spans="3:15" ht="12.75">
      <c r="C360" s="43"/>
      <c r="D360" s="43"/>
      <c r="E360" s="43"/>
      <c r="F360" s="43"/>
      <c r="G360" s="40"/>
      <c r="H360" s="40"/>
      <c r="I360" s="40"/>
      <c r="J360" s="40"/>
      <c r="K360" s="41"/>
      <c r="L360" s="43"/>
      <c r="M360" s="42"/>
      <c r="N360" s="43"/>
      <c r="O360" s="43"/>
    </row>
    <row r="361" spans="3:15" ht="12.75">
      <c r="C361" s="43"/>
      <c r="D361" s="43"/>
      <c r="E361" s="43"/>
      <c r="F361" s="43"/>
      <c r="G361" s="40"/>
      <c r="H361" s="40"/>
      <c r="I361" s="40"/>
      <c r="J361" s="40"/>
      <c r="K361" s="41"/>
      <c r="L361" s="43"/>
      <c r="M361" s="42"/>
      <c r="N361" s="43"/>
      <c r="O361" s="43"/>
    </row>
    <row r="362" spans="3:15" ht="12.75">
      <c r="C362" s="43"/>
      <c r="D362" s="43"/>
      <c r="E362" s="43"/>
      <c r="F362" s="43"/>
      <c r="G362" s="40"/>
      <c r="H362" s="40"/>
      <c r="I362" s="40"/>
      <c r="J362" s="40"/>
      <c r="K362" s="41"/>
      <c r="L362" s="43"/>
      <c r="M362" s="42"/>
      <c r="N362" s="43"/>
      <c r="O362" s="43"/>
    </row>
    <row r="363" spans="3:15" ht="12.75">
      <c r="C363" s="43"/>
      <c r="D363" s="43"/>
      <c r="E363" s="43"/>
      <c r="F363" s="43"/>
      <c r="G363" s="40"/>
      <c r="H363" s="40"/>
      <c r="I363" s="40"/>
      <c r="J363" s="40"/>
      <c r="K363" s="41"/>
      <c r="L363" s="43"/>
      <c r="M363" s="42"/>
      <c r="N363" s="43"/>
      <c r="O363" s="43"/>
    </row>
    <row r="364" spans="3:15" ht="12.75">
      <c r="C364" s="43"/>
      <c r="D364" s="43"/>
      <c r="E364" s="43"/>
      <c r="F364" s="43"/>
      <c r="G364" s="40"/>
      <c r="H364" s="40"/>
      <c r="I364" s="40"/>
      <c r="J364" s="40"/>
      <c r="K364" s="41"/>
      <c r="L364" s="43"/>
      <c r="M364" s="42"/>
      <c r="N364" s="43"/>
      <c r="O364" s="43"/>
    </row>
    <row r="365" spans="3:15" ht="12.75">
      <c r="C365" s="43"/>
      <c r="D365" s="43"/>
      <c r="E365" s="43"/>
      <c r="F365" s="43"/>
      <c r="G365" s="40"/>
      <c r="H365" s="40"/>
      <c r="I365" s="40"/>
      <c r="J365" s="40"/>
      <c r="K365" s="41"/>
      <c r="L365" s="43"/>
      <c r="M365" s="42"/>
      <c r="N365" s="43"/>
      <c r="O365" s="43"/>
    </row>
    <row r="366" spans="3:15" ht="12.75">
      <c r="C366" s="43"/>
      <c r="D366" s="43"/>
      <c r="E366" s="43"/>
      <c r="F366" s="43"/>
      <c r="G366" s="40"/>
      <c r="H366" s="40"/>
      <c r="I366" s="40"/>
      <c r="J366" s="40"/>
      <c r="K366" s="41"/>
      <c r="L366" s="43"/>
      <c r="M366" s="42"/>
      <c r="N366" s="43"/>
      <c r="O366" s="43"/>
    </row>
    <row r="367" spans="3:15" ht="12.75">
      <c r="C367" s="43"/>
      <c r="D367" s="43"/>
      <c r="E367" s="43"/>
      <c r="F367" s="43"/>
      <c r="G367" s="40"/>
      <c r="H367" s="40"/>
      <c r="I367" s="40"/>
      <c r="J367" s="40"/>
      <c r="K367" s="41"/>
      <c r="L367" s="43"/>
      <c r="M367" s="42"/>
      <c r="N367" s="43"/>
      <c r="O367" s="43"/>
    </row>
    <row r="368" spans="3:15" ht="12.75">
      <c r="C368" s="43"/>
      <c r="D368" s="43"/>
      <c r="E368" s="43"/>
      <c r="F368" s="43"/>
      <c r="G368" s="40"/>
      <c r="H368" s="40"/>
      <c r="I368" s="40"/>
      <c r="J368" s="40"/>
      <c r="K368" s="41"/>
      <c r="L368" s="43"/>
      <c r="M368" s="42"/>
      <c r="N368" s="43"/>
      <c r="O368" s="43"/>
    </row>
    <row r="369" spans="3:15" ht="12.75">
      <c r="C369" s="43"/>
      <c r="D369" s="43"/>
      <c r="E369" s="43"/>
      <c r="F369" s="43"/>
      <c r="G369" s="40"/>
      <c r="H369" s="40"/>
      <c r="I369" s="40"/>
      <c r="J369" s="40"/>
      <c r="K369" s="41"/>
      <c r="L369" s="43"/>
      <c r="M369" s="42"/>
      <c r="N369" s="43"/>
      <c r="O369" s="43"/>
    </row>
    <row r="370" spans="3:15" ht="12.75">
      <c r="C370" s="43"/>
      <c r="D370" s="43"/>
      <c r="E370" s="43"/>
      <c r="F370" s="43"/>
      <c r="G370" s="40"/>
      <c r="H370" s="40"/>
      <c r="I370" s="40"/>
      <c r="J370" s="40"/>
      <c r="K370" s="41"/>
      <c r="L370" s="43"/>
      <c r="M370" s="42"/>
      <c r="N370" s="43"/>
      <c r="O370" s="43"/>
    </row>
    <row r="371" spans="3:15" ht="12.75">
      <c r="C371" s="43"/>
      <c r="D371" s="43"/>
      <c r="E371" s="43"/>
      <c r="F371" s="43"/>
      <c r="G371" s="40"/>
      <c r="H371" s="40"/>
      <c r="I371" s="40"/>
      <c r="J371" s="40"/>
      <c r="K371" s="41"/>
      <c r="L371" s="43"/>
      <c r="M371" s="42"/>
      <c r="N371" s="43"/>
      <c r="O371" s="43"/>
    </row>
    <row r="372" spans="3:15" ht="12.75">
      <c r="C372" s="43"/>
      <c r="D372" s="43"/>
      <c r="E372" s="43"/>
      <c r="F372" s="43"/>
      <c r="G372" s="40"/>
      <c r="H372" s="40"/>
      <c r="I372" s="40"/>
      <c r="J372" s="40"/>
      <c r="K372" s="41"/>
      <c r="L372" s="43"/>
      <c r="M372" s="42"/>
      <c r="N372" s="43"/>
      <c r="O372" s="43"/>
    </row>
    <row r="373" spans="3:15" ht="12.75">
      <c r="C373" s="43"/>
      <c r="D373" s="43"/>
      <c r="E373" s="43"/>
      <c r="F373" s="43"/>
      <c r="G373" s="40"/>
      <c r="H373" s="40"/>
      <c r="I373" s="40"/>
      <c r="J373" s="40"/>
      <c r="K373" s="41"/>
      <c r="L373" s="43"/>
      <c r="M373" s="42"/>
      <c r="N373" s="43"/>
      <c r="O373" s="43"/>
    </row>
    <row r="374" spans="3:15" ht="12.75">
      <c r="C374" s="43"/>
      <c r="D374" s="43"/>
      <c r="E374" s="43"/>
      <c r="F374" s="43"/>
      <c r="G374" s="40"/>
      <c r="H374" s="40"/>
      <c r="I374" s="40"/>
      <c r="J374" s="40"/>
      <c r="K374" s="41"/>
      <c r="L374" s="43"/>
      <c r="M374" s="42"/>
      <c r="N374" s="43"/>
      <c r="O374" s="43"/>
    </row>
    <row r="375" spans="3:15" ht="12.75">
      <c r="C375" s="43"/>
      <c r="D375" s="43"/>
      <c r="E375" s="43"/>
      <c r="F375" s="43"/>
      <c r="G375" s="40"/>
      <c r="H375" s="40"/>
      <c r="I375" s="40"/>
      <c r="J375" s="40"/>
      <c r="K375" s="41"/>
      <c r="L375" s="43"/>
      <c r="M375" s="42"/>
      <c r="N375" s="43"/>
      <c r="O375" s="43"/>
    </row>
    <row r="376" spans="3:15" ht="12.75">
      <c r="C376" s="43"/>
      <c r="D376" s="43"/>
      <c r="E376" s="43"/>
      <c r="F376" s="43"/>
      <c r="G376" s="40"/>
      <c r="H376" s="40"/>
      <c r="I376" s="40"/>
      <c r="J376" s="40"/>
      <c r="K376" s="41"/>
      <c r="L376" s="43"/>
      <c r="M376" s="42"/>
      <c r="N376" s="43"/>
      <c r="O376" s="43"/>
    </row>
    <row r="377" spans="3:15" ht="12.75">
      <c r="C377" s="43"/>
      <c r="D377" s="43"/>
      <c r="E377" s="43"/>
      <c r="F377" s="43"/>
      <c r="G377" s="40"/>
      <c r="H377" s="40"/>
      <c r="I377" s="40"/>
      <c r="J377" s="40"/>
      <c r="K377" s="41"/>
      <c r="L377" s="43"/>
      <c r="M377" s="42"/>
      <c r="N377" s="43"/>
      <c r="O377" s="43"/>
    </row>
    <row r="378" spans="3:15" ht="12.75">
      <c r="C378" s="43"/>
      <c r="D378" s="43"/>
      <c r="E378" s="43"/>
      <c r="F378" s="43"/>
      <c r="G378" s="40"/>
      <c r="H378" s="40"/>
      <c r="I378" s="40"/>
      <c r="J378" s="40"/>
      <c r="K378" s="41"/>
      <c r="L378" s="43"/>
      <c r="M378" s="42"/>
      <c r="N378" s="43"/>
      <c r="O378" s="43"/>
    </row>
    <row r="379" spans="3:15" ht="12.75">
      <c r="C379" s="43"/>
      <c r="D379" s="43"/>
      <c r="E379" s="43"/>
      <c r="F379" s="43"/>
      <c r="G379" s="40"/>
      <c r="H379" s="40"/>
      <c r="I379" s="40"/>
      <c r="J379" s="40"/>
      <c r="K379" s="41"/>
      <c r="L379" s="43"/>
      <c r="M379" s="42"/>
      <c r="N379" s="43"/>
      <c r="O379" s="43"/>
    </row>
    <row r="380" spans="3:15" ht="12.75">
      <c r="C380" s="43"/>
      <c r="D380" s="43"/>
      <c r="E380" s="43"/>
      <c r="F380" s="43"/>
      <c r="G380" s="40"/>
      <c r="H380" s="40"/>
      <c r="I380" s="40"/>
      <c r="J380" s="40"/>
      <c r="K380" s="41"/>
      <c r="L380" s="43"/>
      <c r="M380" s="42"/>
      <c r="N380" s="43"/>
      <c r="O380" s="43"/>
    </row>
    <row r="381" spans="3:15" ht="12.75">
      <c r="C381" s="43"/>
      <c r="D381" s="43"/>
      <c r="E381" s="43"/>
      <c r="F381" s="43"/>
      <c r="G381" s="40"/>
      <c r="H381" s="40"/>
      <c r="I381" s="40"/>
      <c r="J381" s="40"/>
      <c r="K381" s="41"/>
      <c r="L381" s="43"/>
      <c r="M381" s="42"/>
      <c r="N381" s="43"/>
      <c r="O381" s="43"/>
    </row>
    <row r="382" spans="3:15" ht="12.75">
      <c r="C382" s="43"/>
      <c r="D382" s="43"/>
      <c r="E382" s="43"/>
      <c r="F382" s="43"/>
      <c r="G382" s="40"/>
      <c r="H382" s="40"/>
      <c r="I382" s="40"/>
      <c r="J382" s="40"/>
      <c r="K382" s="41"/>
      <c r="L382" s="43"/>
      <c r="M382" s="42"/>
      <c r="N382" s="43"/>
      <c r="O382" s="43"/>
    </row>
    <row r="383" spans="3:15" ht="12.75">
      <c r="C383" s="43"/>
      <c r="D383" s="43"/>
      <c r="E383" s="43"/>
      <c r="F383" s="43"/>
      <c r="G383" s="40"/>
      <c r="H383" s="40"/>
      <c r="I383" s="40"/>
      <c r="J383" s="40"/>
      <c r="K383" s="41"/>
      <c r="L383" s="43"/>
      <c r="M383" s="42"/>
      <c r="N383" s="43"/>
      <c r="O383" s="43"/>
    </row>
    <row r="384" spans="3:15" ht="12.75">
      <c r="C384" s="43"/>
      <c r="D384" s="43"/>
      <c r="E384" s="43"/>
      <c r="F384" s="43"/>
      <c r="G384" s="40"/>
      <c r="H384" s="40"/>
      <c r="I384" s="40"/>
      <c r="J384" s="40"/>
      <c r="K384" s="41"/>
      <c r="L384" s="43"/>
      <c r="M384" s="42"/>
      <c r="N384" s="43"/>
      <c r="O384" s="43"/>
    </row>
    <row r="385" spans="3:15" ht="12.75">
      <c r="C385" s="43"/>
      <c r="D385" s="43"/>
      <c r="E385" s="43"/>
      <c r="F385" s="43"/>
      <c r="G385" s="40"/>
      <c r="H385" s="40"/>
      <c r="I385" s="40"/>
      <c r="J385" s="40"/>
      <c r="K385" s="41"/>
      <c r="L385" s="43"/>
      <c r="M385" s="42"/>
      <c r="N385" s="43"/>
      <c r="O385" s="43"/>
    </row>
    <row r="386" spans="3:15" ht="12.75">
      <c r="C386" s="43"/>
      <c r="D386" s="43"/>
      <c r="E386" s="43"/>
      <c r="F386" s="43"/>
      <c r="G386" s="40"/>
      <c r="H386" s="40"/>
      <c r="I386" s="40"/>
      <c r="J386" s="40"/>
      <c r="K386" s="41"/>
      <c r="L386" s="43"/>
      <c r="M386" s="42"/>
      <c r="N386" s="43"/>
      <c r="O386" s="43"/>
    </row>
    <row r="387" spans="3:15" ht="12.75">
      <c r="C387" s="43"/>
      <c r="D387" s="43"/>
      <c r="E387" s="43"/>
      <c r="F387" s="43"/>
      <c r="G387" s="40"/>
      <c r="H387" s="40"/>
      <c r="I387" s="40"/>
      <c r="J387" s="40"/>
      <c r="K387" s="41"/>
      <c r="L387" s="43"/>
      <c r="M387" s="42"/>
      <c r="N387" s="43"/>
      <c r="O387" s="43"/>
    </row>
    <row r="388" spans="3:15" ht="12.75">
      <c r="C388" s="43"/>
      <c r="D388" s="43"/>
      <c r="E388" s="43"/>
      <c r="F388" s="43"/>
      <c r="G388" s="40"/>
      <c r="H388" s="40"/>
      <c r="I388" s="40"/>
      <c r="J388" s="40"/>
      <c r="K388" s="41"/>
      <c r="L388" s="43"/>
      <c r="M388" s="42"/>
      <c r="N388" s="43"/>
      <c r="O388" s="43"/>
    </row>
    <row r="389" spans="3:15" ht="12.75">
      <c r="C389" s="43"/>
      <c r="D389" s="43"/>
      <c r="E389" s="43"/>
      <c r="F389" s="43"/>
      <c r="G389" s="40"/>
      <c r="H389" s="40"/>
      <c r="I389" s="40"/>
      <c r="J389" s="40"/>
      <c r="K389" s="41"/>
      <c r="L389" s="43"/>
      <c r="M389" s="42"/>
      <c r="N389" s="43"/>
      <c r="O389" s="43"/>
    </row>
    <row r="390" spans="3:15" ht="12.75">
      <c r="C390" s="43"/>
      <c r="D390" s="43"/>
      <c r="E390" s="43"/>
      <c r="F390" s="43"/>
      <c r="G390" s="40"/>
      <c r="H390" s="40"/>
      <c r="I390" s="40"/>
      <c r="J390" s="40"/>
      <c r="K390" s="41"/>
      <c r="L390" s="43"/>
      <c r="M390" s="42"/>
      <c r="N390" s="43"/>
      <c r="O390" s="43"/>
    </row>
    <row r="391" spans="3:15" ht="12.75">
      <c r="C391" s="43"/>
      <c r="D391" s="43"/>
      <c r="E391" s="43"/>
      <c r="F391" s="43"/>
      <c r="G391" s="40"/>
      <c r="H391" s="40"/>
      <c r="I391" s="40"/>
      <c r="J391" s="40"/>
      <c r="K391" s="41"/>
      <c r="L391" s="43"/>
      <c r="M391" s="42"/>
      <c r="N391" s="43"/>
      <c r="O391" s="43"/>
    </row>
    <row r="392" spans="3:15" ht="12.75">
      <c r="C392" s="43"/>
      <c r="D392" s="43"/>
      <c r="E392" s="43"/>
      <c r="F392" s="43"/>
      <c r="G392" s="40"/>
      <c r="H392" s="40"/>
      <c r="I392" s="40"/>
      <c r="J392" s="40"/>
      <c r="K392" s="41"/>
      <c r="L392" s="43"/>
      <c r="M392" s="42"/>
      <c r="N392" s="43"/>
      <c r="O392" s="43"/>
    </row>
    <row r="393" spans="3:15" ht="12.75">
      <c r="C393" s="43"/>
      <c r="D393" s="43"/>
      <c r="E393" s="43"/>
      <c r="F393" s="43"/>
      <c r="G393" s="40"/>
      <c r="H393" s="40"/>
      <c r="I393" s="40"/>
      <c r="J393" s="40"/>
      <c r="K393" s="41"/>
      <c r="L393" s="43"/>
      <c r="M393" s="42"/>
      <c r="N393" s="43"/>
      <c r="O393" s="43"/>
    </row>
    <row r="394" spans="4:15" ht="12.75">
      <c r="D394" s="29"/>
      <c r="F394" s="29"/>
      <c r="G394" s="40"/>
      <c r="H394" s="40"/>
      <c r="I394" s="40"/>
      <c r="J394" s="40"/>
      <c r="K394" s="41"/>
      <c r="L394" s="29"/>
      <c r="M394" s="42"/>
      <c r="N394" s="97"/>
      <c r="O394" s="43"/>
    </row>
    <row r="395" spans="4:15" ht="12.75">
      <c r="D395" s="29"/>
      <c r="F395" s="29"/>
      <c r="G395" s="40"/>
      <c r="H395" s="40"/>
      <c r="I395" s="40"/>
      <c r="J395" s="40"/>
      <c r="K395" s="41"/>
      <c r="L395" s="29"/>
      <c r="M395" s="42"/>
      <c r="N395" s="97"/>
      <c r="O395" s="43"/>
    </row>
    <row r="396" spans="4:15" ht="12.75">
      <c r="D396" s="29"/>
      <c r="F396" s="29"/>
      <c r="G396" s="40"/>
      <c r="H396" s="40"/>
      <c r="I396" s="40"/>
      <c r="J396" s="40"/>
      <c r="K396" s="41"/>
      <c r="L396" s="29"/>
      <c r="M396" s="42"/>
      <c r="N396" s="97"/>
      <c r="O396" s="43"/>
    </row>
    <row r="397" spans="4:15" ht="12.75">
      <c r="D397" s="29"/>
      <c r="F397" s="29"/>
      <c r="G397" s="40"/>
      <c r="H397" s="40"/>
      <c r="I397" s="40"/>
      <c r="J397" s="40"/>
      <c r="K397" s="41"/>
      <c r="L397" s="29"/>
      <c r="M397" s="42"/>
      <c r="N397" s="97"/>
      <c r="O397" s="43"/>
    </row>
    <row r="398" spans="4:15" ht="12.75">
      <c r="D398" s="29"/>
      <c r="F398" s="29"/>
      <c r="G398" s="40"/>
      <c r="H398" s="40"/>
      <c r="I398" s="40"/>
      <c r="J398" s="40"/>
      <c r="K398" s="41"/>
      <c r="L398" s="29"/>
      <c r="M398" s="42"/>
      <c r="N398" s="97"/>
      <c r="O398" s="43"/>
    </row>
    <row r="399" spans="4:15" ht="12.75">
      <c r="D399" s="29"/>
      <c r="F399" s="29"/>
      <c r="G399" s="40"/>
      <c r="H399" s="40"/>
      <c r="I399" s="40"/>
      <c r="J399" s="40"/>
      <c r="K399" s="41"/>
      <c r="L399" s="29"/>
      <c r="M399" s="42"/>
      <c r="N399" s="97"/>
      <c r="O399" s="43"/>
    </row>
    <row r="400" spans="4:15" ht="12.75">
      <c r="D400" s="29"/>
      <c r="F400" s="29"/>
      <c r="G400" s="40"/>
      <c r="H400" s="40"/>
      <c r="I400" s="40"/>
      <c r="J400" s="40"/>
      <c r="K400" s="41"/>
      <c r="L400" s="29"/>
      <c r="M400" s="42"/>
      <c r="N400" s="97"/>
      <c r="O400" s="43"/>
    </row>
    <row r="401" spans="4:15" ht="12.75">
      <c r="D401" s="29"/>
      <c r="F401" s="29"/>
      <c r="G401" s="40"/>
      <c r="H401" s="40"/>
      <c r="I401" s="40"/>
      <c r="J401" s="40"/>
      <c r="K401" s="41"/>
      <c r="L401" s="29"/>
      <c r="M401" s="42"/>
      <c r="N401" s="97"/>
      <c r="O401" s="43"/>
    </row>
    <row r="402" spans="4:15" ht="12.75">
      <c r="D402" s="29"/>
      <c r="F402" s="29"/>
      <c r="G402" s="40"/>
      <c r="H402" s="40"/>
      <c r="I402" s="40"/>
      <c r="J402" s="40"/>
      <c r="K402" s="41"/>
      <c r="L402" s="29"/>
      <c r="M402" s="42"/>
      <c r="N402" s="97"/>
      <c r="O402" s="43"/>
    </row>
    <row r="403" spans="4:15" ht="12.75">
      <c r="D403" s="29"/>
      <c r="F403" s="29"/>
      <c r="G403" s="40"/>
      <c r="H403" s="40"/>
      <c r="I403" s="40"/>
      <c r="J403" s="40"/>
      <c r="K403" s="41"/>
      <c r="L403" s="29"/>
      <c r="M403" s="42"/>
      <c r="N403" s="97"/>
      <c r="O403" s="43"/>
    </row>
    <row r="404" spans="4:15" ht="12.75">
      <c r="D404" s="29"/>
      <c r="F404" s="29"/>
      <c r="G404" s="40"/>
      <c r="H404" s="40"/>
      <c r="I404" s="40"/>
      <c r="J404" s="40"/>
      <c r="K404" s="41"/>
      <c r="L404" s="29"/>
      <c r="M404" s="42"/>
      <c r="N404" s="97"/>
      <c r="O404" s="43"/>
    </row>
    <row r="405" spans="4:15" ht="12.75">
      <c r="D405" s="29"/>
      <c r="F405" s="29"/>
      <c r="G405" s="40"/>
      <c r="H405" s="40"/>
      <c r="I405" s="40"/>
      <c r="J405" s="40"/>
      <c r="K405" s="41"/>
      <c r="L405" s="29"/>
      <c r="M405" s="42"/>
      <c r="N405" s="97"/>
      <c r="O405" s="43"/>
    </row>
    <row r="406" spans="4:15" ht="12.75">
      <c r="D406" s="29"/>
      <c r="F406" s="29"/>
      <c r="G406" s="40"/>
      <c r="H406" s="40"/>
      <c r="I406" s="40"/>
      <c r="J406" s="40"/>
      <c r="K406" s="41"/>
      <c r="L406" s="29"/>
      <c r="M406" s="42"/>
      <c r="N406" s="97"/>
      <c r="O406" s="43"/>
    </row>
    <row r="407" spans="4:15" ht="12.75">
      <c r="D407" s="29"/>
      <c r="F407" s="29"/>
      <c r="G407" s="40"/>
      <c r="H407" s="40"/>
      <c r="I407" s="40"/>
      <c r="J407" s="40"/>
      <c r="K407" s="41"/>
      <c r="L407" s="29"/>
      <c r="M407" s="42"/>
      <c r="N407" s="97"/>
      <c r="O407" s="43"/>
    </row>
    <row r="408" spans="4:15" ht="12.75">
      <c r="D408" s="29"/>
      <c r="F408" s="29"/>
      <c r="G408" s="40"/>
      <c r="H408" s="40"/>
      <c r="I408" s="40"/>
      <c r="J408" s="40"/>
      <c r="K408" s="41"/>
      <c r="L408" s="29"/>
      <c r="M408" s="42"/>
      <c r="N408" s="97"/>
      <c r="O408" s="43"/>
    </row>
    <row r="409" spans="4:15" ht="12.75">
      <c r="D409" s="29"/>
      <c r="F409" s="29"/>
      <c r="G409" s="40"/>
      <c r="H409" s="40"/>
      <c r="I409" s="40"/>
      <c r="J409" s="40"/>
      <c r="K409" s="41"/>
      <c r="L409" s="29"/>
      <c r="M409" s="42"/>
      <c r="N409" s="97"/>
      <c r="O409" s="43"/>
    </row>
    <row r="410" spans="4:15" ht="12.75">
      <c r="D410" s="29"/>
      <c r="F410" s="29"/>
      <c r="G410" s="40"/>
      <c r="H410" s="40"/>
      <c r="I410" s="40"/>
      <c r="J410" s="40"/>
      <c r="K410" s="41"/>
      <c r="L410" s="29"/>
      <c r="M410" s="42"/>
      <c r="N410" s="97"/>
      <c r="O410" s="43"/>
    </row>
    <row r="411" spans="4:15" ht="12.75">
      <c r="D411" s="29"/>
      <c r="F411" s="29"/>
      <c r="G411" s="40"/>
      <c r="H411" s="40"/>
      <c r="I411" s="40"/>
      <c r="J411" s="40"/>
      <c r="K411" s="41"/>
      <c r="L411" s="29"/>
      <c r="M411" s="42"/>
      <c r="N411" s="97"/>
      <c r="O411" s="43"/>
    </row>
    <row r="412" spans="4:15" ht="12.75">
      <c r="D412" s="29"/>
      <c r="F412" s="29"/>
      <c r="G412" s="40"/>
      <c r="H412" s="40"/>
      <c r="I412" s="40"/>
      <c r="J412" s="40"/>
      <c r="K412" s="41"/>
      <c r="L412" s="29"/>
      <c r="M412" s="42"/>
      <c r="N412" s="97"/>
      <c r="O412" s="43"/>
    </row>
    <row r="413" spans="4:15" ht="12.75">
      <c r="D413" s="29"/>
      <c r="F413" s="29"/>
      <c r="G413" s="40"/>
      <c r="H413" s="40"/>
      <c r="I413" s="40"/>
      <c r="J413" s="40"/>
      <c r="K413" s="41"/>
      <c r="L413" s="29"/>
      <c r="M413" s="42"/>
      <c r="N413" s="97"/>
      <c r="O413" s="43"/>
    </row>
    <row r="414" spans="4:15" ht="12.75">
      <c r="D414" s="29"/>
      <c r="F414" s="29"/>
      <c r="G414" s="40"/>
      <c r="H414" s="40"/>
      <c r="I414" s="40"/>
      <c r="J414" s="40"/>
      <c r="K414" s="41"/>
      <c r="L414" s="29"/>
      <c r="M414" s="42"/>
      <c r="N414" s="97"/>
      <c r="O414" s="43"/>
    </row>
    <row r="415" spans="4:15" ht="12.75">
      <c r="D415" s="29"/>
      <c r="F415" s="29"/>
      <c r="G415" s="40"/>
      <c r="H415" s="40"/>
      <c r="I415" s="40"/>
      <c r="J415" s="40"/>
      <c r="K415" s="41"/>
      <c r="L415" s="29"/>
      <c r="M415" s="42"/>
      <c r="N415" s="97"/>
      <c r="O415" s="43"/>
    </row>
    <row r="416" spans="4:15" ht="12.75">
      <c r="D416" s="29"/>
      <c r="F416" s="29"/>
      <c r="G416" s="40"/>
      <c r="H416" s="40"/>
      <c r="I416" s="40"/>
      <c r="J416" s="40"/>
      <c r="K416" s="41"/>
      <c r="L416" s="29"/>
      <c r="M416" s="42"/>
      <c r="N416" s="97"/>
      <c r="O416" s="43"/>
    </row>
    <row r="417" spans="4:15" ht="12.75">
      <c r="D417" s="29"/>
      <c r="F417" s="29"/>
      <c r="G417" s="40"/>
      <c r="H417" s="40"/>
      <c r="I417" s="40"/>
      <c r="J417" s="40"/>
      <c r="K417" s="41"/>
      <c r="L417" s="29"/>
      <c r="M417" s="42"/>
      <c r="N417" s="97"/>
      <c r="O417" s="43"/>
    </row>
    <row r="418" spans="4:15" ht="12.75">
      <c r="D418" s="29"/>
      <c r="F418" s="29"/>
      <c r="G418" s="40"/>
      <c r="H418" s="40"/>
      <c r="I418" s="40"/>
      <c r="J418" s="40"/>
      <c r="K418" s="41"/>
      <c r="L418" s="29"/>
      <c r="M418" s="42"/>
      <c r="N418" s="97"/>
      <c r="O418" s="43"/>
    </row>
    <row r="419" spans="4:15" ht="12.75">
      <c r="D419" s="29"/>
      <c r="F419" s="29"/>
      <c r="G419" s="40"/>
      <c r="H419" s="40"/>
      <c r="I419" s="40"/>
      <c r="J419" s="40"/>
      <c r="K419" s="41"/>
      <c r="L419" s="29"/>
      <c r="M419" s="42"/>
      <c r="N419" s="97"/>
      <c r="O419" s="43"/>
    </row>
    <row r="420" spans="4:15" ht="12.75">
      <c r="D420" s="29"/>
      <c r="F420" s="29"/>
      <c r="G420" s="40"/>
      <c r="H420" s="40"/>
      <c r="I420" s="40"/>
      <c r="J420" s="40"/>
      <c r="K420" s="41"/>
      <c r="L420" s="29"/>
      <c r="M420" s="42"/>
      <c r="N420" s="97"/>
      <c r="O420" s="43"/>
    </row>
    <row r="421" spans="4:15" ht="12.75">
      <c r="D421" s="29"/>
      <c r="F421" s="29"/>
      <c r="G421" s="40"/>
      <c r="H421" s="40"/>
      <c r="I421" s="40"/>
      <c r="J421" s="40"/>
      <c r="K421" s="41"/>
      <c r="L421" s="29"/>
      <c r="M421" s="42"/>
      <c r="N421" s="97"/>
      <c r="O421" s="43"/>
    </row>
    <row r="422" spans="4:15" ht="12.75">
      <c r="D422" s="29"/>
      <c r="F422" s="29"/>
      <c r="G422" s="40"/>
      <c r="H422" s="40"/>
      <c r="I422" s="40"/>
      <c r="J422" s="40"/>
      <c r="K422" s="41"/>
      <c r="L422" s="29"/>
      <c r="M422" s="42"/>
      <c r="N422" s="97"/>
      <c r="O422" s="43"/>
    </row>
    <row r="423" spans="4:15" ht="12.75">
      <c r="D423" s="29"/>
      <c r="F423" s="29"/>
      <c r="G423" s="40"/>
      <c r="H423" s="40"/>
      <c r="I423" s="40"/>
      <c r="J423" s="40"/>
      <c r="K423" s="41"/>
      <c r="L423" s="29"/>
      <c r="M423" s="42"/>
      <c r="N423" s="97"/>
      <c r="O423" s="43"/>
    </row>
    <row r="424" spans="4:15" ht="12.75">
      <c r="D424" s="29"/>
      <c r="F424" s="29"/>
      <c r="G424" s="40"/>
      <c r="H424" s="40"/>
      <c r="I424" s="40"/>
      <c r="J424" s="40"/>
      <c r="K424" s="41"/>
      <c r="L424" s="29"/>
      <c r="M424" s="42"/>
      <c r="N424" s="97"/>
      <c r="O424" s="43"/>
    </row>
    <row r="425" spans="4:15" ht="12.75">
      <c r="D425" s="29"/>
      <c r="F425" s="29"/>
      <c r="G425" s="40"/>
      <c r="H425" s="40"/>
      <c r="I425" s="40"/>
      <c r="J425" s="40"/>
      <c r="K425" s="41"/>
      <c r="L425" s="29"/>
      <c r="M425" s="42"/>
      <c r="N425" s="97"/>
      <c r="O425" s="43"/>
    </row>
    <row r="426" spans="4:15" ht="12.75">
      <c r="D426" s="29"/>
      <c r="F426" s="29"/>
      <c r="G426" s="40"/>
      <c r="H426" s="40"/>
      <c r="I426" s="40"/>
      <c r="J426" s="40"/>
      <c r="K426" s="41"/>
      <c r="L426" s="29"/>
      <c r="M426" s="42"/>
      <c r="N426" s="97"/>
      <c r="O426" s="43"/>
    </row>
    <row r="427" spans="4:15" ht="12.75">
      <c r="D427" s="29"/>
      <c r="F427" s="29"/>
      <c r="G427" s="40"/>
      <c r="H427" s="40"/>
      <c r="I427" s="40"/>
      <c r="J427" s="40"/>
      <c r="K427" s="41"/>
      <c r="L427" s="29"/>
      <c r="M427" s="42"/>
      <c r="N427" s="97"/>
      <c r="O427" s="43"/>
    </row>
    <row r="428" spans="4:15" ht="12.75">
      <c r="D428" s="29"/>
      <c r="F428" s="29"/>
      <c r="G428" s="40"/>
      <c r="H428" s="40"/>
      <c r="I428" s="40"/>
      <c r="J428" s="40"/>
      <c r="K428" s="41"/>
      <c r="L428" s="29"/>
      <c r="M428" s="42"/>
      <c r="N428" s="97"/>
      <c r="O428" s="43"/>
    </row>
    <row r="429" spans="4:15" ht="12.75">
      <c r="D429" s="29"/>
      <c r="F429" s="29"/>
      <c r="G429" s="40"/>
      <c r="H429" s="40"/>
      <c r="I429" s="40"/>
      <c r="J429" s="40"/>
      <c r="K429" s="41"/>
      <c r="L429" s="29"/>
      <c r="M429" s="42"/>
      <c r="N429" s="97"/>
      <c r="O429" s="43"/>
    </row>
    <row r="430" spans="4:15" ht="12.75">
      <c r="D430" s="29"/>
      <c r="F430" s="29"/>
      <c r="G430" s="40"/>
      <c r="H430" s="40"/>
      <c r="I430" s="40"/>
      <c r="J430" s="40"/>
      <c r="K430" s="41"/>
      <c r="L430" s="29"/>
      <c r="M430" s="42"/>
      <c r="N430" s="97"/>
      <c r="O430" s="43"/>
    </row>
    <row r="431" spans="4:15" ht="12.75">
      <c r="D431" s="29"/>
      <c r="F431" s="29"/>
      <c r="G431" s="40"/>
      <c r="H431" s="40"/>
      <c r="I431" s="40"/>
      <c r="J431" s="40"/>
      <c r="K431" s="41"/>
      <c r="L431" s="29"/>
      <c r="M431" s="42"/>
      <c r="N431" s="97"/>
      <c r="O431" s="43"/>
    </row>
    <row r="432" spans="4:15" ht="12.75">
      <c r="D432" s="29"/>
      <c r="F432" s="29"/>
      <c r="G432" s="40"/>
      <c r="H432" s="40"/>
      <c r="I432" s="40"/>
      <c r="J432" s="40"/>
      <c r="K432" s="41"/>
      <c r="L432" s="29"/>
      <c r="M432" s="42"/>
      <c r="N432" s="97"/>
      <c r="O432" s="43"/>
    </row>
    <row r="433" spans="4:15" ht="12.75">
      <c r="D433" s="29"/>
      <c r="F433" s="29"/>
      <c r="G433" s="40"/>
      <c r="H433" s="40"/>
      <c r="I433" s="40"/>
      <c r="J433" s="40"/>
      <c r="K433" s="41"/>
      <c r="L433" s="29"/>
      <c r="M433" s="42"/>
      <c r="N433" s="97"/>
      <c r="O433" s="43"/>
    </row>
    <row r="434" spans="4:15" ht="12.75">
      <c r="D434" s="29"/>
      <c r="F434" s="29"/>
      <c r="G434" s="40"/>
      <c r="H434" s="40"/>
      <c r="I434" s="40"/>
      <c r="J434" s="40"/>
      <c r="K434" s="41"/>
      <c r="L434" s="29"/>
      <c r="M434" s="42"/>
      <c r="N434" s="97"/>
      <c r="O434" s="43"/>
    </row>
    <row r="435" spans="4:15" ht="12.75">
      <c r="D435" s="29"/>
      <c r="F435" s="29"/>
      <c r="G435" s="40"/>
      <c r="H435" s="40"/>
      <c r="I435" s="40"/>
      <c r="J435" s="40"/>
      <c r="K435" s="41"/>
      <c r="L435" s="29"/>
      <c r="M435" s="42"/>
      <c r="N435" s="97"/>
      <c r="O435" s="43"/>
    </row>
    <row r="436" spans="4:15" ht="12.75">
      <c r="D436" s="29"/>
      <c r="F436" s="29"/>
      <c r="G436" s="40"/>
      <c r="H436" s="40"/>
      <c r="I436" s="40"/>
      <c r="J436" s="40"/>
      <c r="K436" s="41"/>
      <c r="L436" s="29"/>
      <c r="M436" s="42"/>
      <c r="N436" s="97"/>
      <c r="O436" s="43"/>
    </row>
    <row r="437" spans="4:15" ht="12.75">
      <c r="D437" s="29"/>
      <c r="F437" s="29"/>
      <c r="G437" s="40"/>
      <c r="H437" s="40"/>
      <c r="I437" s="40"/>
      <c r="J437" s="40"/>
      <c r="K437" s="41"/>
      <c r="L437" s="29"/>
      <c r="M437" s="42"/>
      <c r="N437" s="97"/>
      <c r="O437" s="43"/>
    </row>
    <row r="438" spans="4:15" ht="12.75">
      <c r="D438" s="29"/>
      <c r="F438" s="29"/>
      <c r="G438" s="40"/>
      <c r="H438" s="40"/>
      <c r="I438" s="40"/>
      <c r="J438" s="40"/>
      <c r="K438" s="41"/>
      <c r="L438" s="29"/>
      <c r="M438" s="42"/>
      <c r="N438" s="97"/>
      <c r="O438" s="43"/>
    </row>
    <row r="439" spans="4:15" ht="12.75">
      <c r="D439" s="29"/>
      <c r="F439" s="29"/>
      <c r="G439" s="40"/>
      <c r="H439" s="40"/>
      <c r="I439" s="40"/>
      <c r="J439" s="40"/>
      <c r="K439" s="41"/>
      <c r="L439" s="29"/>
      <c r="M439" s="42"/>
      <c r="N439" s="97"/>
      <c r="O439" s="43"/>
    </row>
    <row r="440" spans="4:15" ht="12.75">
      <c r="D440" s="29"/>
      <c r="F440" s="29"/>
      <c r="G440" s="40"/>
      <c r="H440" s="40"/>
      <c r="I440" s="40"/>
      <c r="J440" s="40"/>
      <c r="K440" s="41"/>
      <c r="L440" s="29"/>
      <c r="M440" s="42"/>
      <c r="N440" s="97"/>
      <c r="O440" s="43"/>
    </row>
    <row r="441" spans="4:15" ht="12.75">
      <c r="D441" s="29"/>
      <c r="F441" s="29"/>
      <c r="G441" s="40"/>
      <c r="H441" s="40"/>
      <c r="I441" s="40"/>
      <c r="J441" s="40"/>
      <c r="K441" s="41"/>
      <c r="L441" s="29"/>
      <c r="M441" s="42"/>
      <c r="N441" s="97"/>
      <c r="O441" s="43"/>
    </row>
    <row r="442" spans="4:15" ht="12.75">
      <c r="D442" s="29"/>
      <c r="F442" s="29"/>
      <c r="G442" s="40"/>
      <c r="H442" s="40"/>
      <c r="I442" s="40"/>
      <c r="J442" s="40"/>
      <c r="K442" s="41"/>
      <c r="L442" s="29"/>
      <c r="M442" s="42"/>
      <c r="N442" s="97"/>
      <c r="O442" s="43"/>
    </row>
    <row r="443" spans="4:15" ht="12.75">
      <c r="D443" s="29"/>
      <c r="F443" s="29"/>
      <c r="G443" s="40"/>
      <c r="H443" s="40"/>
      <c r="I443" s="40"/>
      <c r="J443" s="40"/>
      <c r="K443" s="41"/>
      <c r="L443" s="29"/>
      <c r="M443" s="42"/>
      <c r="N443" s="97"/>
      <c r="O443" s="43"/>
    </row>
    <row r="444" spans="4:15" ht="12.75">
      <c r="D444" s="29"/>
      <c r="F444" s="29"/>
      <c r="G444" s="40"/>
      <c r="H444" s="40"/>
      <c r="I444" s="40"/>
      <c r="J444" s="40"/>
      <c r="K444" s="41"/>
      <c r="L444" s="29"/>
      <c r="M444" s="42"/>
      <c r="N444" s="97"/>
      <c r="O444" s="43"/>
    </row>
    <row r="445" spans="4:15" ht="12.75">
      <c r="D445" s="29"/>
      <c r="F445" s="29"/>
      <c r="G445" s="40"/>
      <c r="H445" s="40"/>
      <c r="I445" s="40"/>
      <c r="J445" s="40"/>
      <c r="K445" s="41"/>
      <c r="L445" s="29"/>
      <c r="M445" s="42"/>
      <c r="N445" s="97"/>
      <c r="O445" s="43"/>
    </row>
    <row r="446" spans="4:15" ht="12.75">
      <c r="D446" s="29"/>
      <c r="F446" s="29"/>
      <c r="G446" s="40"/>
      <c r="H446" s="40"/>
      <c r="I446" s="40"/>
      <c r="J446" s="40"/>
      <c r="K446" s="41"/>
      <c r="L446" s="29"/>
      <c r="M446" s="42"/>
      <c r="N446" s="97"/>
      <c r="O446" s="43"/>
    </row>
    <row r="447" spans="4:15" ht="12.75">
      <c r="D447" s="29"/>
      <c r="F447" s="29"/>
      <c r="G447" s="40"/>
      <c r="H447" s="40"/>
      <c r="I447" s="40"/>
      <c r="J447" s="40"/>
      <c r="K447" s="41"/>
      <c r="L447" s="29"/>
      <c r="M447" s="42"/>
      <c r="N447" s="97"/>
      <c r="O447" s="43"/>
    </row>
    <row r="448" spans="4:15" ht="12.75">
      <c r="D448" s="29"/>
      <c r="F448" s="29"/>
      <c r="G448" s="40"/>
      <c r="H448" s="40"/>
      <c r="I448" s="40"/>
      <c r="J448" s="40"/>
      <c r="K448" s="41"/>
      <c r="L448" s="29"/>
      <c r="M448" s="42"/>
      <c r="N448" s="97"/>
      <c r="O448" s="43"/>
    </row>
    <row r="449" spans="4:15" ht="12.75">
      <c r="D449" s="29"/>
      <c r="F449" s="29"/>
      <c r="G449" s="40"/>
      <c r="H449" s="40"/>
      <c r="I449" s="40"/>
      <c r="J449" s="40"/>
      <c r="K449" s="41"/>
      <c r="L449" s="29"/>
      <c r="M449" s="42"/>
      <c r="N449" s="97"/>
      <c r="O449" s="43"/>
    </row>
    <row r="450" spans="4:15" ht="12.75">
      <c r="D450" s="29"/>
      <c r="F450" s="29"/>
      <c r="G450" s="40"/>
      <c r="H450" s="40"/>
      <c r="I450" s="40"/>
      <c r="J450" s="40"/>
      <c r="K450" s="41"/>
      <c r="L450" s="29"/>
      <c r="M450" s="42"/>
      <c r="N450" s="97"/>
      <c r="O450" s="43"/>
    </row>
    <row r="451" spans="4:15" ht="12.75">
      <c r="D451" s="29"/>
      <c r="F451" s="29"/>
      <c r="G451" s="40"/>
      <c r="H451" s="40"/>
      <c r="I451" s="40"/>
      <c r="J451" s="40"/>
      <c r="K451" s="41"/>
      <c r="L451" s="29"/>
      <c r="M451" s="42"/>
      <c r="N451" s="97"/>
      <c r="O451" s="43"/>
    </row>
    <row r="452" spans="4:15" ht="12.75">
      <c r="D452" s="29"/>
      <c r="F452" s="29"/>
      <c r="G452" s="40"/>
      <c r="H452" s="40"/>
      <c r="I452" s="40"/>
      <c r="J452" s="40"/>
      <c r="K452" s="41"/>
      <c r="L452" s="29"/>
      <c r="M452" s="42"/>
      <c r="N452" s="97"/>
      <c r="O452" s="43"/>
    </row>
    <row r="453" spans="4:15" ht="12.75">
      <c r="D453" s="29"/>
      <c r="F453" s="29"/>
      <c r="G453" s="40"/>
      <c r="H453" s="40"/>
      <c r="I453" s="40"/>
      <c r="J453" s="40"/>
      <c r="K453" s="41"/>
      <c r="L453" s="29"/>
      <c r="M453" s="42"/>
      <c r="N453" s="97"/>
      <c r="O453" s="43"/>
    </row>
    <row r="454" spans="4:15" ht="12.75">
      <c r="D454" s="29"/>
      <c r="F454" s="29"/>
      <c r="G454" s="40"/>
      <c r="H454" s="40"/>
      <c r="I454" s="40"/>
      <c r="J454" s="40"/>
      <c r="K454" s="41"/>
      <c r="L454" s="29"/>
      <c r="M454" s="42"/>
      <c r="N454" s="97"/>
      <c r="O454" s="43"/>
    </row>
    <row r="455" spans="4:15" ht="12.75">
      <c r="D455" s="29"/>
      <c r="F455" s="29"/>
      <c r="G455" s="40"/>
      <c r="H455" s="40"/>
      <c r="I455" s="40"/>
      <c r="J455" s="40"/>
      <c r="K455" s="41"/>
      <c r="L455" s="29"/>
      <c r="M455" s="42"/>
      <c r="N455" s="97"/>
      <c r="O455" s="43"/>
    </row>
    <row r="456" spans="4:15" ht="12.75">
      <c r="D456" s="29"/>
      <c r="F456" s="29"/>
      <c r="G456" s="40"/>
      <c r="H456" s="40"/>
      <c r="I456" s="40"/>
      <c r="J456" s="40"/>
      <c r="K456" s="41"/>
      <c r="L456" s="29"/>
      <c r="M456" s="42"/>
      <c r="N456" s="97"/>
      <c r="O456" s="43"/>
    </row>
    <row r="457" spans="4:15" ht="12.75">
      <c r="D457" s="29"/>
      <c r="F457" s="29"/>
      <c r="G457" s="40"/>
      <c r="H457" s="40"/>
      <c r="I457" s="40"/>
      <c r="J457" s="40"/>
      <c r="K457" s="41"/>
      <c r="L457" s="29"/>
      <c r="M457" s="42"/>
      <c r="N457" s="97"/>
      <c r="O457" s="43"/>
    </row>
    <row r="458" spans="4:15" ht="12.75">
      <c r="D458" s="29"/>
      <c r="F458" s="29"/>
      <c r="G458" s="40"/>
      <c r="H458" s="40"/>
      <c r="I458" s="40"/>
      <c r="J458" s="40"/>
      <c r="K458" s="41"/>
      <c r="L458" s="29"/>
      <c r="M458" s="42"/>
      <c r="N458" s="97"/>
      <c r="O458" s="43"/>
    </row>
    <row r="459" spans="4:15" ht="12.75">
      <c r="D459" s="29"/>
      <c r="F459" s="29"/>
      <c r="G459" s="40"/>
      <c r="H459" s="40"/>
      <c r="I459" s="40"/>
      <c r="J459" s="40"/>
      <c r="K459" s="41"/>
      <c r="L459" s="29"/>
      <c r="M459" s="42"/>
      <c r="N459" s="97"/>
      <c r="O459" s="43"/>
    </row>
    <row r="460" spans="4:15" ht="12.75">
      <c r="D460" s="29"/>
      <c r="F460" s="29"/>
      <c r="G460" s="40"/>
      <c r="H460" s="40"/>
      <c r="I460" s="40"/>
      <c r="J460" s="40"/>
      <c r="K460" s="41"/>
      <c r="L460" s="29"/>
      <c r="M460" s="42"/>
      <c r="N460" s="97"/>
      <c r="O460" s="43"/>
    </row>
    <row r="461" spans="4:15" ht="12.75">
      <c r="D461" s="29"/>
      <c r="F461" s="29"/>
      <c r="G461" s="40"/>
      <c r="H461" s="40"/>
      <c r="I461" s="40"/>
      <c r="J461" s="40"/>
      <c r="K461" s="41"/>
      <c r="L461" s="29"/>
      <c r="M461" s="42"/>
      <c r="N461" s="97"/>
      <c r="O461" s="43"/>
    </row>
    <row r="462" spans="4:15" ht="12.75">
      <c r="D462" s="29"/>
      <c r="F462" s="29"/>
      <c r="G462" s="40"/>
      <c r="H462" s="40"/>
      <c r="I462" s="40"/>
      <c r="J462" s="40"/>
      <c r="K462" s="41"/>
      <c r="L462" s="29"/>
      <c r="M462" s="42"/>
      <c r="N462" s="97"/>
      <c r="O462" s="43"/>
    </row>
    <row r="463" spans="4:15" ht="12.75">
      <c r="D463" s="29"/>
      <c r="F463" s="29"/>
      <c r="G463" s="40"/>
      <c r="H463" s="40"/>
      <c r="I463" s="40"/>
      <c r="J463" s="40"/>
      <c r="K463" s="41"/>
      <c r="L463" s="29"/>
      <c r="M463" s="42"/>
      <c r="N463" s="97"/>
      <c r="O463" s="43"/>
    </row>
    <row r="464" spans="4:15" ht="12.75">
      <c r="D464" s="29"/>
      <c r="F464" s="29"/>
      <c r="G464" s="40"/>
      <c r="H464" s="40"/>
      <c r="I464" s="40"/>
      <c r="J464" s="40"/>
      <c r="K464" s="41"/>
      <c r="L464" s="29"/>
      <c r="M464" s="42"/>
      <c r="N464" s="97"/>
      <c r="O464" s="43"/>
    </row>
    <row r="465" spans="4:15" ht="12.75">
      <c r="D465" s="29"/>
      <c r="F465" s="29"/>
      <c r="G465" s="40"/>
      <c r="H465" s="40"/>
      <c r="I465" s="40"/>
      <c r="J465" s="40"/>
      <c r="K465" s="41"/>
      <c r="L465" s="29"/>
      <c r="M465" s="42"/>
      <c r="N465" s="97"/>
      <c r="O465" s="43"/>
    </row>
    <row r="466" spans="4:15" ht="12.75">
      <c r="D466" s="29"/>
      <c r="F466" s="29"/>
      <c r="G466" s="40"/>
      <c r="H466" s="40"/>
      <c r="I466" s="40"/>
      <c r="J466" s="40"/>
      <c r="K466" s="41"/>
      <c r="L466" s="29"/>
      <c r="M466" s="42"/>
      <c r="N466" s="97"/>
      <c r="O466" s="43"/>
    </row>
    <row r="467" spans="4:15" ht="12.75">
      <c r="D467" s="29"/>
      <c r="F467" s="29"/>
      <c r="G467" s="40"/>
      <c r="H467" s="40"/>
      <c r="I467" s="40"/>
      <c r="J467" s="40"/>
      <c r="K467" s="41"/>
      <c r="L467" s="29"/>
      <c r="M467" s="42"/>
      <c r="N467" s="97"/>
      <c r="O467" s="43"/>
    </row>
    <row r="468" spans="4:15" ht="12.75">
      <c r="D468" s="29"/>
      <c r="F468" s="29"/>
      <c r="G468" s="40"/>
      <c r="H468" s="40"/>
      <c r="I468" s="40"/>
      <c r="J468" s="40"/>
      <c r="K468" s="41"/>
      <c r="L468" s="29"/>
      <c r="M468" s="42"/>
      <c r="N468" s="97"/>
      <c r="O468" s="43"/>
    </row>
    <row r="469" spans="4:15" ht="12.75">
      <c r="D469" s="29"/>
      <c r="F469" s="29"/>
      <c r="G469" s="40"/>
      <c r="H469" s="40"/>
      <c r="I469" s="40"/>
      <c r="J469" s="40"/>
      <c r="K469" s="41"/>
      <c r="L469" s="29"/>
      <c r="M469" s="42"/>
      <c r="N469" s="97"/>
      <c r="O469" s="43"/>
    </row>
    <row r="470" spans="4:15" ht="12.75">
      <c r="D470" s="29"/>
      <c r="F470" s="29"/>
      <c r="G470" s="40"/>
      <c r="H470" s="40"/>
      <c r="I470" s="40"/>
      <c r="J470" s="40"/>
      <c r="K470" s="41"/>
      <c r="L470" s="29"/>
      <c r="M470" s="42"/>
      <c r="N470" s="97"/>
      <c r="O470" s="43"/>
    </row>
    <row r="471" spans="4:15" ht="12.75">
      <c r="D471" s="29"/>
      <c r="F471" s="29"/>
      <c r="G471" s="40"/>
      <c r="H471" s="40"/>
      <c r="I471" s="40"/>
      <c r="J471" s="40"/>
      <c r="K471" s="41"/>
      <c r="L471" s="29"/>
      <c r="M471" s="42"/>
      <c r="N471" s="97"/>
      <c r="O471" s="43"/>
    </row>
    <row r="472" spans="4:15" ht="12.75">
      <c r="D472" s="29"/>
      <c r="F472" s="29"/>
      <c r="G472" s="40"/>
      <c r="H472" s="40"/>
      <c r="I472" s="40"/>
      <c r="J472" s="40"/>
      <c r="K472" s="41"/>
      <c r="L472" s="29"/>
      <c r="M472" s="42"/>
      <c r="N472" s="97"/>
      <c r="O472" s="43"/>
    </row>
    <row r="473" spans="4:15" ht="12.75">
      <c r="D473" s="29"/>
      <c r="F473" s="29"/>
      <c r="G473" s="40"/>
      <c r="H473" s="40"/>
      <c r="I473" s="40"/>
      <c r="J473" s="40"/>
      <c r="K473" s="41"/>
      <c r="L473" s="29"/>
      <c r="M473" s="42"/>
      <c r="N473" s="97"/>
      <c r="O473" s="43"/>
    </row>
    <row r="474" spans="4:15" ht="12.75">
      <c r="D474" s="29"/>
      <c r="F474" s="29"/>
      <c r="G474" s="40"/>
      <c r="H474" s="40"/>
      <c r="I474" s="40"/>
      <c r="J474" s="40"/>
      <c r="K474" s="41"/>
      <c r="L474" s="29"/>
      <c r="M474" s="42"/>
      <c r="N474" s="97"/>
      <c r="O474" s="43"/>
    </row>
    <row r="475" spans="4:15" ht="12.75">
      <c r="D475" s="29"/>
      <c r="F475" s="29"/>
      <c r="G475" s="40"/>
      <c r="H475" s="40"/>
      <c r="I475" s="40"/>
      <c r="J475" s="40"/>
      <c r="K475" s="41"/>
      <c r="L475" s="29"/>
      <c r="M475" s="42"/>
      <c r="N475" s="97"/>
      <c r="O475" s="43"/>
    </row>
    <row r="476" spans="4:15" ht="12.75">
      <c r="D476" s="29"/>
      <c r="F476" s="29"/>
      <c r="G476" s="40"/>
      <c r="H476" s="40"/>
      <c r="I476" s="40"/>
      <c r="J476" s="40"/>
      <c r="K476" s="41"/>
      <c r="L476" s="29"/>
      <c r="M476" s="42"/>
      <c r="N476" s="97"/>
      <c r="O476" s="43"/>
    </row>
    <row r="477" spans="4:15" ht="12.75">
      <c r="D477" s="29"/>
      <c r="F477" s="29"/>
      <c r="G477" s="40"/>
      <c r="H477" s="40"/>
      <c r="I477" s="40"/>
      <c r="J477" s="40"/>
      <c r="K477" s="41"/>
      <c r="L477" s="29"/>
      <c r="M477" s="42"/>
      <c r="N477" s="97"/>
      <c r="O477" s="43"/>
    </row>
    <row r="478" spans="4:15" ht="12.75">
      <c r="D478" s="29"/>
      <c r="F478" s="29"/>
      <c r="G478" s="40"/>
      <c r="H478" s="40"/>
      <c r="I478" s="40"/>
      <c r="J478" s="40"/>
      <c r="K478" s="41"/>
      <c r="L478" s="29"/>
      <c r="M478" s="42"/>
      <c r="N478" s="97"/>
      <c r="O478" s="43"/>
    </row>
    <row r="479" spans="4:15" ht="12.75">
      <c r="D479" s="29"/>
      <c r="F479" s="29"/>
      <c r="G479" s="40"/>
      <c r="H479" s="40"/>
      <c r="I479" s="40"/>
      <c r="J479" s="40"/>
      <c r="K479" s="41"/>
      <c r="L479" s="29"/>
      <c r="M479" s="42"/>
      <c r="N479" s="97"/>
      <c r="O479" s="43"/>
    </row>
    <row r="480" spans="4:15" ht="12.75">
      <c r="D480" s="29"/>
      <c r="F480" s="29"/>
      <c r="G480" s="40"/>
      <c r="H480" s="40"/>
      <c r="I480" s="40"/>
      <c r="J480" s="40"/>
      <c r="K480" s="41"/>
      <c r="L480" s="29"/>
      <c r="M480" s="42"/>
      <c r="N480" s="97"/>
      <c r="O480" s="43"/>
    </row>
    <row r="481" spans="4:15" ht="12.75">
      <c r="D481" s="29"/>
      <c r="F481" s="29"/>
      <c r="G481" s="40"/>
      <c r="H481" s="40"/>
      <c r="I481" s="40"/>
      <c r="J481" s="40"/>
      <c r="K481" s="41"/>
      <c r="L481" s="29"/>
      <c r="M481" s="42"/>
      <c r="N481" s="97"/>
      <c r="O481" s="43"/>
    </row>
    <row r="482" spans="4:15" ht="12.75">
      <c r="D482" s="29"/>
      <c r="F482" s="29"/>
      <c r="G482" s="40"/>
      <c r="H482" s="40"/>
      <c r="I482" s="40"/>
      <c r="J482" s="40"/>
      <c r="K482" s="41"/>
      <c r="L482" s="29"/>
      <c r="M482" s="42"/>
      <c r="N482" s="97"/>
      <c r="O482" s="43"/>
    </row>
    <row r="483" spans="4:15" ht="12.75">
      <c r="D483" s="29"/>
      <c r="F483" s="29"/>
      <c r="G483" s="40"/>
      <c r="H483" s="40"/>
      <c r="I483" s="40"/>
      <c r="J483" s="40"/>
      <c r="K483" s="41"/>
      <c r="L483" s="29"/>
      <c r="M483" s="42"/>
      <c r="N483" s="97"/>
      <c r="O483" s="43"/>
    </row>
    <row r="484" spans="4:15" ht="12.75">
      <c r="D484" s="29"/>
      <c r="F484" s="29"/>
      <c r="G484" s="40"/>
      <c r="H484" s="40"/>
      <c r="I484" s="40"/>
      <c r="J484" s="40"/>
      <c r="K484" s="41"/>
      <c r="L484" s="29"/>
      <c r="M484" s="42"/>
      <c r="N484" s="97"/>
      <c r="O484" s="43"/>
    </row>
    <row r="485" spans="4:15" ht="12.75">
      <c r="D485" s="29"/>
      <c r="F485" s="29"/>
      <c r="G485" s="40"/>
      <c r="H485" s="40"/>
      <c r="I485" s="40"/>
      <c r="J485" s="40"/>
      <c r="K485" s="41"/>
      <c r="L485" s="29"/>
      <c r="M485" s="42"/>
      <c r="N485" s="97"/>
      <c r="O485" s="43"/>
    </row>
    <row r="486" spans="4:15" ht="12.75">
      <c r="D486" s="29"/>
      <c r="F486" s="29"/>
      <c r="G486" s="40"/>
      <c r="H486" s="40"/>
      <c r="I486" s="40"/>
      <c r="J486" s="40"/>
      <c r="K486" s="41"/>
      <c r="L486" s="29"/>
      <c r="M486" s="42"/>
      <c r="N486" s="97"/>
      <c r="O486" s="43"/>
    </row>
    <row r="487" spans="4:15" ht="12.75">
      <c r="D487" s="29"/>
      <c r="F487" s="29"/>
      <c r="G487" s="40"/>
      <c r="H487" s="40"/>
      <c r="I487" s="40"/>
      <c r="J487" s="40"/>
      <c r="K487" s="41"/>
      <c r="L487" s="29"/>
      <c r="M487" s="42"/>
      <c r="N487" s="97"/>
      <c r="O487" s="43"/>
    </row>
    <row r="488" spans="4:15" ht="12.75">
      <c r="D488" s="29"/>
      <c r="F488" s="29"/>
      <c r="G488" s="40"/>
      <c r="H488" s="40"/>
      <c r="I488" s="40"/>
      <c r="J488" s="40"/>
      <c r="K488" s="41"/>
      <c r="L488" s="29"/>
      <c r="M488" s="42"/>
      <c r="N488" s="97"/>
      <c r="O488" s="43"/>
    </row>
    <row r="489" spans="4:15" ht="12.75">
      <c r="D489" s="29"/>
      <c r="F489" s="29"/>
      <c r="G489" s="40"/>
      <c r="H489" s="40"/>
      <c r="I489" s="40"/>
      <c r="J489" s="40"/>
      <c r="K489" s="41"/>
      <c r="L489" s="29"/>
      <c r="M489" s="42"/>
      <c r="N489" s="97"/>
      <c r="O489" s="43"/>
    </row>
    <row r="490" spans="4:15" ht="12.75">
      <c r="D490" s="29"/>
      <c r="F490" s="29"/>
      <c r="G490" s="40"/>
      <c r="H490" s="40"/>
      <c r="I490" s="40"/>
      <c r="J490" s="40"/>
      <c r="K490" s="41"/>
      <c r="L490" s="29"/>
      <c r="M490" s="42"/>
      <c r="N490" s="97"/>
      <c r="O490" s="43"/>
    </row>
    <row r="491" spans="4:15" ht="12.75">
      <c r="D491" s="29"/>
      <c r="F491" s="29"/>
      <c r="G491" s="40"/>
      <c r="H491" s="40"/>
      <c r="I491" s="40"/>
      <c r="J491" s="40"/>
      <c r="K491" s="41"/>
      <c r="L491" s="29"/>
      <c r="M491" s="42"/>
      <c r="N491" s="97"/>
      <c r="O491" s="43"/>
    </row>
    <row r="492" spans="4:15" ht="12.75">
      <c r="D492" s="29"/>
      <c r="F492" s="29"/>
      <c r="G492" s="40"/>
      <c r="H492" s="40"/>
      <c r="I492" s="40"/>
      <c r="J492" s="40"/>
      <c r="K492" s="41"/>
      <c r="L492" s="29"/>
      <c r="M492" s="42"/>
      <c r="N492" s="97"/>
      <c r="O492" s="43"/>
    </row>
    <row r="493" spans="4:15" ht="12.75">
      <c r="D493" s="29"/>
      <c r="F493" s="29"/>
      <c r="G493" s="40"/>
      <c r="H493" s="40"/>
      <c r="I493" s="40"/>
      <c r="J493" s="40"/>
      <c r="K493" s="41"/>
      <c r="L493" s="29"/>
      <c r="M493" s="42"/>
      <c r="N493" s="97"/>
      <c r="O493" s="43"/>
    </row>
    <row r="494" spans="4:15" ht="12.75">
      <c r="D494" s="29"/>
      <c r="F494" s="29"/>
      <c r="G494" s="40"/>
      <c r="H494" s="40"/>
      <c r="I494" s="40"/>
      <c r="J494" s="40"/>
      <c r="K494" s="41"/>
      <c r="L494" s="29"/>
      <c r="M494" s="42"/>
      <c r="N494" s="97"/>
      <c r="O494" s="43"/>
    </row>
    <row r="495" spans="4:15" ht="12.75">
      <c r="D495" s="29"/>
      <c r="F495" s="29"/>
      <c r="G495" s="40"/>
      <c r="H495" s="40"/>
      <c r="I495" s="40"/>
      <c r="J495" s="40"/>
      <c r="K495" s="41"/>
      <c r="L495" s="29"/>
      <c r="M495" s="42"/>
      <c r="N495" s="97"/>
      <c r="O495" s="43"/>
    </row>
    <row r="496" spans="4:15" ht="12.75">
      <c r="D496" s="29"/>
      <c r="F496" s="29"/>
      <c r="G496" s="40"/>
      <c r="H496" s="40"/>
      <c r="I496" s="40"/>
      <c r="J496" s="40"/>
      <c r="K496" s="41"/>
      <c r="L496" s="29"/>
      <c r="M496" s="42"/>
      <c r="N496" s="97"/>
      <c r="O496" s="43"/>
    </row>
    <row r="497" spans="4:15" ht="12.75">
      <c r="D497" s="29"/>
      <c r="F497" s="29"/>
      <c r="G497" s="40"/>
      <c r="H497" s="40"/>
      <c r="I497" s="40"/>
      <c r="J497" s="40"/>
      <c r="K497" s="41"/>
      <c r="L497" s="29"/>
      <c r="M497" s="42"/>
      <c r="N497" s="97"/>
      <c r="O497" s="43"/>
    </row>
    <row r="498" spans="4:15" ht="12.75">
      <c r="D498" s="29"/>
      <c r="F498" s="29"/>
      <c r="G498" s="40"/>
      <c r="H498" s="40"/>
      <c r="I498" s="40"/>
      <c r="J498" s="40"/>
      <c r="K498" s="41"/>
      <c r="L498" s="29"/>
      <c r="M498" s="42"/>
      <c r="N498" s="97"/>
      <c r="O498" s="43"/>
    </row>
    <row r="499" spans="4:15" ht="12.75">
      <c r="D499" s="29"/>
      <c r="F499" s="29"/>
      <c r="G499" s="40"/>
      <c r="H499" s="40"/>
      <c r="I499" s="40"/>
      <c r="J499" s="40"/>
      <c r="K499" s="41"/>
      <c r="L499" s="29"/>
      <c r="M499" s="42"/>
      <c r="N499" s="97"/>
      <c r="O499" s="43"/>
    </row>
    <row r="500" spans="4:15" ht="12.75">
      <c r="D500" s="29"/>
      <c r="F500" s="29"/>
      <c r="G500" s="40"/>
      <c r="H500" s="40"/>
      <c r="I500" s="40"/>
      <c r="J500" s="40"/>
      <c r="K500" s="41"/>
      <c r="L500" s="29"/>
      <c r="M500" s="42"/>
      <c r="N500" s="97"/>
      <c r="O500" s="43"/>
    </row>
    <row r="501" spans="4:15" ht="12.75">
      <c r="D501" s="29"/>
      <c r="F501" s="29"/>
      <c r="G501" s="40"/>
      <c r="H501" s="40"/>
      <c r="I501" s="40"/>
      <c r="J501" s="40"/>
      <c r="K501" s="41"/>
      <c r="L501" s="29"/>
      <c r="M501" s="42"/>
      <c r="N501" s="97"/>
      <c r="O501" s="43"/>
    </row>
    <row r="502" spans="4:15" ht="12.75">
      <c r="D502" s="29"/>
      <c r="F502" s="29"/>
      <c r="G502" s="40"/>
      <c r="H502" s="40"/>
      <c r="I502" s="40"/>
      <c r="J502" s="40"/>
      <c r="K502" s="41"/>
      <c r="L502" s="29"/>
      <c r="M502" s="42"/>
      <c r="N502" s="97"/>
      <c r="O502" s="43"/>
    </row>
    <row r="503" spans="4:15" ht="12.75">
      <c r="D503" s="29"/>
      <c r="F503" s="29"/>
      <c r="G503" s="40"/>
      <c r="H503" s="40"/>
      <c r="I503" s="40"/>
      <c r="J503" s="40"/>
      <c r="K503" s="41"/>
      <c r="L503" s="29"/>
      <c r="M503" s="42"/>
      <c r="N503" s="97"/>
      <c r="O503" s="43"/>
    </row>
    <row r="504" spans="4:15" ht="12.75">
      <c r="D504" s="29"/>
      <c r="F504" s="29"/>
      <c r="G504" s="40"/>
      <c r="H504" s="40"/>
      <c r="I504" s="40"/>
      <c r="J504" s="40"/>
      <c r="K504" s="41"/>
      <c r="L504" s="29"/>
      <c r="M504" s="42"/>
      <c r="N504" s="97"/>
      <c r="O504" s="43"/>
    </row>
    <row r="505" spans="4:15" ht="12.75">
      <c r="D505" s="29"/>
      <c r="F505" s="29"/>
      <c r="G505" s="40"/>
      <c r="H505" s="40"/>
      <c r="I505" s="40"/>
      <c r="J505" s="40"/>
      <c r="K505" s="41"/>
      <c r="L505" s="29"/>
      <c r="M505" s="42"/>
      <c r="N505" s="97"/>
      <c r="O505" s="43"/>
    </row>
    <row r="506" spans="4:15" ht="12.75">
      <c r="D506" s="29"/>
      <c r="F506" s="29"/>
      <c r="G506" s="40"/>
      <c r="H506" s="40"/>
      <c r="I506" s="40"/>
      <c r="J506" s="40"/>
      <c r="K506" s="41"/>
      <c r="L506" s="29"/>
      <c r="M506" s="42"/>
      <c r="N506" s="97"/>
      <c r="O506" s="43"/>
    </row>
    <row r="507" spans="4:15" ht="12.75">
      <c r="D507" s="29"/>
      <c r="F507" s="29"/>
      <c r="G507" s="40"/>
      <c r="H507" s="40"/>
      <c r="I507" s="40"/>
      <c r="J507" s="40"/>
      <c r="K507" s="41"/>
      <c r="L507" s="29"/>
      <c r="M507" s="42"/>
      <c r="N507" s="97"/>
      <c r="O507" s="43"/>
    </row>
    <row r="508" spans="4:15" ht="12.75">
      <c r="D508" s="29"/>
      <c r="F508" s="29"/>
      <c r="G508" s="40"/>
      <c r="H508" s="40"/>
      <c r="I508" s="40"/>
      <c r="J508" s="40"/>
      <c r="K508" s="41"/>
      <c r="L508" s="29"/>
      <c r="M508" s="42"/>
      <c r="N508" s="97"/>
      <c r="O508" s="43"/>
    </row>
    <row r="509" spans="4:15" ht="12.75">
      <c r="D509" s="29"/>
      <c r="F509" s="29"/>
      <c r="G509" s="40"/>
      <c r="H509" s="40"/>
      <c r="I509" s="40"/>
      <c r="J509" s="40"/>
      <c r="K509" s="41"/>
      <c r="L509" s="29"/>
      <c r="M509" s="42"/>
      <c r="N509" s="97"/>
      <c r="O509" s="43"/>
    </row>
    <row r="510" spans="4:15" ht="12.75">
      <c r="D510" s="29"/>
      <c r="F510" s="29"/>
      <c r="G510" s="40"/>
      <c r="H510" s="40"/>
      <c r="I510" s="40"/>
      <c r="J510" s="40"/>
      <c r="K510" s="41"/>
      <c r="L510" s="29"/>
      <c r="M510" s="42"/>
      <c r="N510" s="97"/>
      <c r="O510" s="43"/>
    </row>
    <row r="511" spans="4:15" ht="12.75">
      <c r="D511" s="29"/>
      <c r="F511" s="29"/>
      <c r="G511" s="40"/>
      <c r="H511" s="40"/>
      <c r="I511" s="40"/>
      <c r="J511" s="40"/>
      <c r="K511" s="41"/>
      <c r="L511" s="29"/>
      <c r="M511" s="42"/>
      <c r="N511" s="97"/>
      <c r="O511" s="43"/>
    </row>
    <row r="512" spans="4:15" ht="12.75">
      <c r="D512" s="29"/>
      <c r="F512" s="29"/>
      <c r="G512" s="40"/>
      <c r="H512" s="40"/>
      <c r="I512" s="40"/>
      <c r="J512" s="40"/>
      <c r="K512" s="41"/>
      <c r="L512" s="29"/>
      <c r="M512" s="42"/>
      <c r="N512" s="97"/>
      <c r="O512" s="43"/>
    </row>
    <row r="513" spans="4:15" ht="12.75">
      <c r="D513" s="29"/>
      <c r="F513" s="29"/>
      <c r="G513" s="40"/>
      <c r="H513" s="40"/>
      <c r="I513" s="40"/>
      <c r="J513" s="40"/>
      <c r="K513" s="41"/>
      <c r="L513" s="29"/>
      <c r="M513" s="42"/>
      <c r="N513" s="97"/>
      <c r="O513" s="43"/>
    </row>
    <row r="514" spans="4:15" ht="12.75">
      <c r="D514" s="29"/>
      <c r="F514" s="29"/>
      <c r="G514" s="40"/>
      <c r="H514" s="40"/>
      <c r="I514" s="40"/>
      <c r="J514" s="40"/>
      <c r="K514" s="41"/>
      <c r="L514" s="29"/>
      <c r="M514" s="42"/>
      <c r="N514" s="97"/>
      <c r="O514" s="43"/>
    </row>
    <row r="515" spans="4:15" ht="12.75">
      <c r="D515" s="29"/>
      <c r="F515" s="29"/>
      <c r="G515" s="40"/>
      <c r="H515" s="40"/>
      <c r="I515" s="40"/>
      <c r="J515" s="40"/>
      <c r="K515" s="41"/>
      <c r="L515" s="29"/>
      <c r="M515" s="42"/>
      <c r="N515" s="97"/>
      <c r="O515" s="43"/>
    </row>
    <row r="516" spans="4:15" ht="12.75">
      <c r="D516" s="29"/>
      <c r="F516" s="29"/>
      <c r="G516" s="40"/>
      <c r="H516" s="40"/>
      <c r="I516" s="40"/>
      <c r="J516" s="40"/>
      <c r="K516" s="41"/>
      <c r="L516" s="29"/>
      <c r="M516" s="42"/>
      <c r="N516" s="97"/>
      <c r="O516" s="43"/>
    </row>
    <row r="517" spans="4:15" ht="12.75">
      <c r="D517" s="29"/>
      <c r="F517" s="29"/>
      <c r="G517" s="40"/>
      <c r="H517" s="40"/>
      <c r="I517" s="40"/>
      <c r="J517" s="40"/>
      <c r="K517" s="41"/>
      <c r="L517" s="29"/>
      <c r="M517" s="42"/>
      <c r="N517" s="97"/>
      <c r="O517" s="43"/>
    </row>
    <row r="518" spans="4:15" ht="12.75">
      <c r="D518" s="29"/>
      <c r="F518" s="29"/>
      <c r="G518" s="40"/>
      <c r="H518" s="40"/>
      <c r="I518" s="40"/>
      <c r="J518" s="40"/>
      <c r="K518" s="41"/>
      <c r="L518" s="29"/>
      <c r="M518" s="42"/>
      <c r="N518" s="97"/>
      <c r="O518" s="43"/>
    </row>
    <row r="519" spans="4:15" ht="12.75">
      <c r="D519" s="29"/>
      <c r="F519" s="29"/>
      <c r="G519" s="40"/>
      <c r="H519" s="40"/>
      <c r="I519" s="40"/>
      <c r="J519" s="40"/>
      <c r="K519" s="41"/>
      <c r="L519" s="29"/>
      <c r="M519" s="42"/>
      <c r="N519" s="97"/>
      <c r="O519" s="43"/>
    </row>
    <row r="520" spans="4:15" ht="12.75">
      <c r="D520" s="29"/>
      <c r="F520" s="29"/>
      <c r="G520" s="40"/>
      <c r="H520" s="40"/>
      <c r="I520" s="40"/>
      <c r="J520" s="40"/>
      <c r="K520" s="41"/>
      <c r="L520" s="29"/>
      <c r="M520" s="42"/>
      <c r="N520" s="97"/>
      <c r="O520" s="43"/>
    </row>
    <row r="521" spans="4:15" ht="12.75">
      <c r="D521" s="29"/>
      <c r="F521" s="29"/>
      <c r="G521" s="40"/>
      <c r="H521" s="40"/>
      <c r="I521" s="40"/>
      <c r="J521" s="40"/>
      <c r="K521" s="41"/>
      <c r="L521" s="29"/>
      <c r="M521" s="42"/>
      <c r="N521" s="97"/>
      <c r="O521" s="43"/>
    </row>
    <row r="522" spans="4:15" ht="12.75">
      <c r="D522" s="29"/>
      <c r="F522" s="29"/>
      <c r="G522" s="40"/>
      <c r="H522" s="40"/>
      <c r="I522" s="40"/>
      <c r="J522" s="40"/>
      <c r="K522" s="41"/>
      <c r="L522" s="29"/>
      <c r="M522" s="42"/>
      <c r="N522" s="97"/>
      <c r="O522" s="43"/>
    </row>
    <row r="523" spans="4:15" ht="12.75">
      <c r="D523" s="29"/>
      <c r="F523" s="29"/>
      <c r="G523" s="40"/>
      <c r="H523" s="40"/>
      <c r="I523" s="40"/>
      <c r="J523" s="40"/>
      <c r="K523" s="41"/>
      <c r="L523" s="29"/>
      <c r="M523" s="42"/>
      <c r="N523" s="97"/>
      <c r="O523" s="43"/>
    </row>
    <row r="524" spans="4:15" ht="12.75">
      <c r="D524" s="29"/>
      <c r="F524" s="29"/>
      <c r="G524" s="40"/>
      <c r="H524" s="40"/>
      <c r="I524" s="40"/>
      <c r="J524" s="40"/>
      <c r="K524" s="41"/>
      <c r="L524" s="29"/>
      <c r="M524" s="42"/>
      <c r="N524" s="97"/>
      <c r="O524" s="43"/>
    </row>
    <row r="525" spans="4:15" ht="12.75">
      <c r="D525" s="29"/>
      <c r="F525" s="29"/>
      <c r="G525" s="40"/>
      <c r="H525" s="40"/>
      <c r="I525" s="40"/>
      <c r="J525" s="40"/>
      <c r="K525" s="41"/>
      <c r="L525" s="29"/>
      <c r="M525" s="42"/>
      <c r="N525" s="97"/>
      <c r="O525" s="43"/>
    </row>
    <row r="526" spans="4:15" ht="12.75">
      <c r="D526" s="29"/>
      <c r="F526" s="29"/>
      <c r="G526" s="40"/>
      <c r="H526" s="40"/>
      <c r="I526" s="40"/>
      <c r="J526" s="40"/>
      <c r="K526" s="41"/>
      <c r="L526" s="29"/>
      <c r="M526" s="42"/>
      <c r="N526" s="97"/>
      <c r="O526" s="43"/>
    </row>
    <row r="527" spans="4:15" ht="12.75">
      <c r="D527" s="29"/>
      <c r="F527" s="29"/>
      <c r="G527" s="40"/>
      <c r="H527" s="40"/>
      <c r="I527" s="40"/>
      <c r="J527" s="40"/>
      <c r="K527" s="41"/>
      <c r="L527" s="29"/>
      <c r="M527" s="42"/>
      <c r="N527" s="97"/>
      <c r="O527" s="43"/>
    </row>
    <row r="528" spans="4:15" ht="12.75">
      <c r="D528" s="29"/>
      <c r="F528" s="29"/>
      <c r="G528" s="40"/>
      <c r="H528" s="40"/>
      <c r="I528" s="40"/>
      <c r="J528" s="40"/>
      <c r="K528" s="41"/>
      <c r="L528" s="29"/>
      <c r="M528" s="42"/>
      <c r="N528" s="97"/>
      <c r="O528" s="43"/>
    </row>
    <row r="529" spans="4:15" ht="12.75">
      <c r="D529" s="29"/>
      <c r="F529" s="29"/>
      <c r="G529" s="40"/>
      <c r="H529" s="40"/>
      <c r="I529" s="40"/>
      <c r="J529" s="40"/>
      <c r="K529" s="41"/>
      <c r="L529" s="29"/>
      <c r="M529" s="42"/>
      <c r="N529" s="97"/>
      <c r="O529" s="43"/>
    </row>
    <row r="530" spans="4:15" ht="12.75">
      <c r="D530" s="29"/>
      <c r="F530" s="29"/>
      <c r="G530" s="40"/>
      <c r="H530" s="40"/>
      <c r="I530" s="40"/>
      <c r="J530" s="40"/>
      <c r="K530" s="41"/>
      <c r="L530" s="29"/>
      <c r="M530" s="42"/>
      <c r="N530" s="97"/>
      <c r="O530" s="43"/>
    </row>
    <row r="531" spans="4:15" ht="12.75">
      <c r="D531" s="29"/>
      <c r="F531" s="29"/>
      <c r="G531" s="40"/>
      <c r="H531" s="40"/>
      <c r="I531" s="40"/>
      <c r="J531" s="40"/>
      <c r="K531" s="41"/>
      <c r="L531" s="29"/>
      <c r="M531" s="42"/>
      <c r="N531" s="97"/>
      <c r="O531" s="43"/>
    </row>
    <row r="532" spans="4:15" ht="12.75">
      <c r="D532" s="29"/>
      <c r="F532" s="29"/>
      <c r="G532" s="40"/>
      <c r="H532" s="40"/>
      <c r="I532" s="40"/>
      <c r="J532" s="40"/>
      <c r="K532" s="41"/>
      <c r="L532" s="29"/>
      <c r="M532" s="42"/>
      <c r="N532" s="97"/>
      <c r="O532" s="43"/>
    </row>
    <row r="533" spans="4:15" ht="12.75">
      <c r="D533" s="29"/>
      <c r="F533" s="29"/>
      <c r="G533" s="40"/>
      <c r="H533" s="40"/>
      <c r="I533" s="40"/>
      <c r="J533" s="40"/>
      <c r="K533" s="41"/>
      <c r="L533" s="29"/>
      <c r="M533" s="42"/>
      <c r="N533" s="97"/>
      <c r="O533" s="43"/>
    </row>
    <row r="534" spans="4:15" ht="12.75">
      <c r="D534" s="29"/>
      <c r="F534" s="29"/>
      <c r="G534" s="40"/>
      <c r="H534" s="40"/>
      <c r="I534" s="40"/>
      <c r="J534" s="40"/>
      <c r="K534" s="41"/>
      <c r="L534" s="29"/>
      <c r="M534" s="42"/>
      <c r="N534" s="97"/>
      <c r="O534" s="43"/>
    </row>
    <row r="535" spans="4:15" ht="12.75">
      <c r="D535" s="29"/>
      <c r="F535" s="29"/>
      <c r="G535" s="40"/>
      <c r="H535" s="40"/>
      <c r="I535" s="40"/>
      <c r="J535" s="40"/>
      <c r="K535" s="41"/>
      <c r="L535" s="29"/>
      <c r="M535" s="42"/>
      <c r="N535" s="97"/>
      <c r="O535" s="43"/>
    </row>
    <row r="536" spans="4:15" ht="12.75">
      <c r="D536" s="29"/>
      <c r="F536" s="29"/>
      <c r="G536" s="40"/>
      <c r="H536" s="40"/>
      <c r="I536" s="40"/>
      <c r="J536" s="40"/>
      <c r="K536" s="41"/>
      <c r="L536" s="29"/>
      <c r="M536" s="42"/>
      <c r="N536" s="97"/>
      <c r="O536" s="43"/>
    </row>
    <row r="537" spans="4:15" ht="12.75">
      <c r="D537" s="29"/>
      <c r="F537" s="29"/>
      <c r="G537" s="40"/>
      <c r="H537" s="40"/>
      <c r="I537" s="40"/>
      <c r="J537" s="40"/>
      <c r="K537" s="41"/>
      <c r="L537" s="29"/>
      <c r="M537" s="42"/>
      <c r="N537" s="97"/>
      <c r="O537" s="43"/>
    </row>
    <row r="538" spans="4:15" ht="12.75">
      <c r="D538" s="29"/>
      <c r="F538" s="29"/>
      <c r="G538" s="40"/>
      <c r="H538" s="40"/>
      <c r="I538" s="40"/>
      <c r="J538" s="40"/>
      <c r="K538" s="41"/>
      <c r="L538" s="29"/>
      <c r="M538" s="42"/>
      <c r="N538" s="97"/>
      <c r="O538" s="43"/>
    </row>
    <row r="539" spans="4:15" ht="12.75">
      <c r="D539" s="29"/>
      <c r="F539" s="29"/>
      <c r="G539" s="40"/>
      <c r="H539" s="40"/>
      <c r="I539" s="40"/>
      <c r="J539" s="40"/>
      <c r="K539" s="41"/>
      <c r="L539" s="29"/>
      <c r="M539" s="42"/>
      <c r="N539" s="97"/>
      <c r="O539" s="43"/>
    </row>
    <row r="540" spans="4:15" ht="12.75">
      <c r="D540" s="29"/>
      <c r="F540" s="29"/>
      <c r="G540" s="40"/>
      <c r="H540" s="40"/>
      <c r="I540" s="40"/>
      <c r="J540" s="40"/>
      <c r="K540" s="41"/>
      <c r="L540" s="29"/>
      <c r="M540" s="42"/>
      <c r="N540" s="97"/>
      <c r="O540" s="43"/>
    </row>
    <row r="541" spans="4:15" ht="12.75">
      <c r="D541" s="29"/>
      <c r="F541" s="29"/>
      <c r="G541" s="40"/>
      <c r="H541" s="40"/>
      <c r="I541" s="40"/>
      <c r="J541" s="40"/>
      <c r="K541" s="41"/>
      <c r="L541" s="29"/>
      <c r="M541" s="42"/>
      <c r="N541" s="97"/>
      <c r="O541" s="43"/>
    </row>
    <row r="542" spans="4:15" ht="12.75">
      <c r="D542" s="29"/>
      <c r="F542" s="29"/>
      <c r="G542" s="40"/>
      <c r="H542" s="40"/>
      <c r="I542" s="40"/>
      <c r="J542" s="40"/>
      <c r="K542" s="41"/>
      <c r="L542" s="29"/>
      <c r="M542" s="42"/>
      <c r="N542" s="97"/>
      <c r="O542" s="43"/>
    </row>
    <row r="543" spans="4:15" ht="12.75">
      <c r="D543" s="29"/>
      <c r="F543" s="29"/>
      <c r="G543" s="40"/>
      <c r="H543" s="40"/>
      <c r="I543" s="40"/>
      <c r="J543" s="40"/>
      <c r="K543" s="41"/>
      <c r="L543" s="29"/>
      <c r="M543" s="42"/>
      <c r="N543" s="97"/>
      <c r="O543" s="43"/>
    </row>
    <row r="544" spans="4:15" ht="12.75">
      <c r="D544" s="29"/>
      <c r="F544" s="29"/>
      <c r="G544" s="40"/>
      <c r="H544" s="40"/>
      <c r="I544" s="40"/>
      <c r="J544" s="40"/>
      <c r="K544" s="41"/>
      <c r="L544" s="29"/>
      <c r="M544" s="42"/>
      <c r="N544" s="97"/>
      <c r="O544" s="43"/>
    </row>
    <row r="545" spans="4:15" ht="12.75">
      <c r="D545" s="29"/>
      <c r="F545" s="29"/>
      <c r="G545" s="40"/>
      <c r="H545" s="40"/>
      <c r="I545" s="40"/>
      <c r="J545" s="40"/>
      <c r="K545" s="41"/>
      <c r="L545" s="29"/>
      <c r="M545" s="42"/>
      <c r="N545" s="97"/>
      <c r="O545" s="43"/>
    </row>
    <row r="546" spans="4:15" ht="12.75">
      <c r="D546" s="29"/>
      <c r="F546" s="29"/>
      <c r="G546" s="40"/>
      <c r="H546" s="40"/>
      <c r="I546" s="40"/>
      <c r="J546" s="40"/>
      <c r="K546" s="41"/>
      <c r="L546" s="29"/>
      <c r="M546" s="42"/>
      <c r="N546" s="97"/>
      <c r="O546" s="43"/>
    </row>
    <row r="547" spans="4:15" ht="12.75">
      <c r="D547" s="29"/>
      <c r="F547" s="29"/>
      <c r="G547" s="40"/>
      <c r="H547" s="40"/>
      <c r="I547" s="40"/>
      <c r="J547" s="40"/>
      <c r="K547" s="41"/>
      <c r="L547" s="29"/>
      <c r="M547" s="42"/>
      <c r="N547" s="97"/>
      <c r="O547" s="43"/>
    </row>
    <row r="548" spans="4:15" ht="12.75">
      <c r="D548" s="29"/>
      <c r="F548" s="29"/>
      <c r="G548" s="40"/>
      <c r="H548" s="40"/>
      <c r="I548" s="40"/>
      <c r="J548" s="40"/>
      <c r="K548" s="41"/>
      <c r="L548" s="29"/>
      <c r="M548" s="42"/>
      <c r="N548" s="97"/>
      <c r="O548" s="43"/>
    </row>
    <row r="549" spans="4:15" ht="12.75">
      <c r="D549" s="29"/>
      <c r="F549" s="29"/>
      <c r="G549" s="40"/>
      <c r="H549" s="40"/>
      <c r="I549" s="40"/>
      <c r="J549" s="40"/>
      <c r="K549" s="41"/>
      <c r="L549" s="29"/>
      <c r="M549" s="42"/>
      <c r="N549" s="97"/>
      <c r="O549" s="43"/>
    </row>
    <row r="550" spans="4:15" ht="12.75">
      <c r="D550" s="29"/>
      <c r="F550" s="29"/>
      <c r="G550" s="40"/>
      <c r="H550" s="40"/>
      <c r="I550" s="40"/>
      <c r="J550" s="40"/>
      <c r="K550" s="41"/>
      <c r="L550" s="29"/>
      <c r="M550" s="42"/>
      <c r="N550" s="97"/>
      <c r="O550" s="43"/>
    </row>
    <row r="551" spans="4:15" ht="12.75">
      <c r="D551" s="29"/>
      <c r="F551" s="29"/>
      <c r="G551" s="40"/>
      <c r="H551" s="40"/>
      <c r="I551" s="40"/>
      <c r="J551" s="40"/>
      <c r="K551" s="41"/>
      <c r="L551" s="29"/>
      <c r="M551" s="42"/>
      <c r="N551" s="97"/>
      <c r="O551" s="43"/>
    </row>
    <row r="552" spans="4:15" ht="12.75">
      <c r="D552" s="29"/>
      <c r="F552" s="29"/>
      <c r="G552" s="40"/>
      <c r="H552" s="40"/>
      <c r="I552" s="40"/>
      <c r="J552" s="40"/>
      <c r="K552" s="41"/>
      <c r="L552" s="29"/>
      <c r="M552" s="42"/>
      <c r="N552" s="97"/>
      <c r="O552" s="43"/>
    </row>
    <row r="553" spans="4:15" ht="12.75">
      <c r="D553" s="29"/>
      <c r="F553" s="29"/>
      <c r="G553" s="40"/>
      <c r="H553" s="40"/>
      <c r="I553" s="40"/>
      <c r="J553" s="40"/>
      <c r="K553" s="41"/>
      <c r="L553" s="29"/>
      <c r="M553" s="42"/>
      <c r="N553" s="97"/>
      <c r="O553" s="43"/>
    </row>
    <row r="554" spans="4:15" ht="12.75">
      <c r="D554" s="29"/>
      <c r="F554" s="29"/>
      <c r="G554" s="40"/>
      <c r="H554" s="40"/>
      <c r="I554" s="40"/>
      <c r="J554" s="40"/>
      <c r="K554" s="41"/>
      <c r="L554" s="29"/>
      <c r="M554" s="42"/>
      <c r="N554" s="97"/>
      <c r="O554" s="43"/>
    </row>
    <row r="555" spans="4:15" ht="12.75">
      <c r="D555" s="29"/>
      <c r="F555" s="29"/>
      <c r="G555" s="40"/>
      <c r="H555" s="40"/>
      <c r="I555" s="40"/>
      <c r="J555" s="40"/>
      <c r="K555" s="41"/>
      <c r="L555" s="29"/>
      <c r="M555" s="42"/>
      <c r="N555" s="97"/>
      <c r="O555" s="43"/>
    </row>
    <row r="556" spans="4:15" ht="12.75">
      <c r="D556" s="29"/>
      <c r="F556" s="29"/>
      <c r="G556" s="40"/>
      <c r="H556" s="40"/>
      <c r="I556" s="40"/>
      <c r="J556" s="40"/>
      <c r="K556" s="41"/>
      <c r="L556" s="29"/>
      <c r="M556" s="42"/>
      <c r="N556" s="97"/>
      <c r="O556" s="43"/>
    </row>
    <row r="557" spans="4:15" ht="12.75">
      <c r="D557" s="29"/>
      <c r="F557" s="29"/>
      <c r="G557" s="40"/>
      <c r="H557" s="40"/>
      <c r="I557" s="40"/>
      <c r="J557" s="40"/>
      <c r="K557" s="41"/>
      <c r="L557" s="29"/>
      <c r="M557" s="42"/>
      <c r="N557" s="97"/>
      <c r="O557" s="43"/>
    </row>
    <row r="558" spans="4:15" ht="12.75">
      <c r="D558" s="29"/>
      <c r="F558" s="29"/>
      <c r="G558" s="40"/>
      <c r="H558" s="40"/>
      <c r="I558" s="40"/>
      <c r="J558" s="40"/>
      <c r="K558" s="41"/>
      <c r="L558" s="29"/>
      <c r="M558" s="42"/>
      <c r="N558" s="97"/>
      <c r="O558" s="43"/>
    </row>
    <row r="559" spans="4:15" ht="12.75">
      <c r="D559" s="29"/>
      <c r="F559" s="29"/>
      <c r="G559" s="40"/>
      <c r="H559" s="40"/>
      <c r="I559" s="40"/>
      <c r="J559" s="40"/>
      <c r="K559" s="41"/>
      <c r="L559" s="29"/>
      <c r="M559" s="42"/>
      <c r="N559" s="97"/>
      <c r="O559" s="43"/>
    </row>
    <row r="560" spans="4:15" ht="12.75">
      <c r="D560" s="29"/>
      <c r="F560" s="29"/>
      <c r="G560" s="40"/>
      <c r="H560" s="40"/>
      <c r="I560" s="40"/>
      <c r="J560" s="40"/>
      <c r="K560" s="41"/>
      <c r="L560" s="29"/>
      <c r="M560" s="42"/>
      <c r="N560" s="97"/>
      <c r="O560" s="43"/>
    </row>
    <row r="561" spans="4:15" ht="12.75">
      <c r="D561" s="29"/>
      <c r="F561" s="29"/>
      <c r="G561" s="40"/>
      <c r="H561" s="40"/>
      <c r="I561" s="40"/>
      <c r="J561" s="40"/>
      <c r="K561" s="41"/>
      <c r="L561" s="29"/>
      <c r="M561" s="42"/>
      <c r="N561" s="97"/>
      <c r="O561" s="43"/>
    </row>
    <row r="562" spans="4:15" ht="12.75">
      <c r="D562" s="29"/>
      <c r="F562" s="29"/>
      <c r="G562" s="40"/>
      <c r="H562" s="40"/>
      <c r="I562" s="40"/>
      <c r="J562" s="40"/>
      <c r="K562" s="41"/>
      <c r="L562" s="29"/>
      <c r="M562" s="42"/>
      <c r="N562" s="97"/>
      <c r="O562" s="43"/>
    </row>
    <row r="563" spans="4:15" ht="12.75">
      <c r="D563" s="29"/>
      <c r="F563" s="29"/>
      <c r="G563" s="40"/>
      <c r="H563" s="40"/>
      <c r="I563" s="40"/>
      <c r="J563" s="40"/>
      <c r="K563" s="41"/>
      <c r="L563" s="29"/>
      <c r="M563" s="42"/>
      <c r="N563" s="97"/>
      <c r="O563" s="43"/>
    </row>
    <row r="564" spans="4:15" ht="12.75">
      <c r="D564" s="29"/>
      <c r="F564" s="29"/>
      <c r="G564" s="40"/>
      <c r="H564" s="40"/>
      <c r="I564" s="40"/>
      <c r="J564" s="40"/>
      <c r="K564" s="41"/>
      <c r="L564" s="29"/>
      <c r="M564" s="42"/>
      <c r="N564" s="97"/>
      <c r="O564" s="43"/>
    </row>
    <row r="565" spans="4:15" ht="12.75">
      <c r="D565" s="29"/>
      <c r="F565" s="29"/>
      <c r="G565" s="40"/>
      <c r="H565" s="40"/>
      <c r="I565" s="40"/>
      <c r="J565" s="40"/>
      <c r="K565" s="41"/>
      <c r="L565" s="29"/>
      <c r="M565" s="42"/>
      <c r="N565" s="97"/>
      <c r="O565" s="43"/>
    </row>
    <row r="566" spans="4:15" ht="12.75">
      <c r="D566" s="29"/>
      <c r="F566" s="29"/>
      <c r="G566" s="40"/>
      <c r="H566" s="40"/>
      <c r="I566" s="40"/>
      <c r="J566" s="40"/>
      <c r="K566" s="41"/>
      <c r="L566" s="29"/>
      <c r="M566" s="42"/>
      <c r="N566" s="97"/>
      <c r="O566" s="43"/>
    </row>
    <row r="567" spans="4:15" ht="12.75">
      <c r="D567" s="29"/>
      <c r="F567" s="29"/>
      <c r="G567" s="40"/>
      <c r="H567" s="40"/>
      <c r="I567" s="40"/>
      <c r="J567" s="40"/>
      <c r="K567" s="41"/>
      <c r="L567" s="29"/>
      <c r="M567" s="42"/>
      <c r="N567" s="97"/>
      <c r="O567" s="43"/>
    </row>
    <row r="568" spans="4:15" ht="12.75">
      <c r="D568" s="29"/>
      <c r="F568" s="29"/>
      <c r="G568" s="40"/>
      <c r="H568" s="40"/>
      <c r="I568" s="40"/>
      <c r="J568" s="40"/>
      <c r="K568" s="41"/>
      <c r="L568" s="29"/>
      <c r="M568" s="42"/>
      <c r="N568" s="97"/>
      <c r="O568" s="43"/>
    </row>
    <row r="569" spans="4:15" ht="12.75">
      <c r="D569" s="29"/>
      <c r="F569" s="29"/>
      <c r="G569" s="40"/>
      <c r="H569" s="40"/>
      <c r="I569" s="40"/>
      <c r="J569" s="40"/>
      <c r="K569" s="41"/>
      <c r="L569" s="29"/>
      <c r="M569" s="42"/>
      <c r="N569" s="97"/>
      <c r="O569" s="43"/>
    </row>
    <row r="570" spans="4:15" ht="12.75">
      <c r="D570" s="29"/>
      <c r="F570" s="29"/>
      <c r="G570" s="40"/>
      <c r="H570" s="40"/>
      <c r="I570" s="40"/>
      <c r="J570" s="40"/>
      <c r="K570" s="41"/>
      <c r="L570" s="29"/>
      <c r="M570" s="42"/>
      <c r="N570" s="97"/>
      <c r="O570" s="43"/>
    </row>
    <row r="571" spans="4:15" ht="12.75">
      <c r="D571" s="29"/>
      <c r="F571" s="29"/>
      <c r="G571" s="40"/>
      <c r="H571" s="40"/>
      <c r="I571" s="40"/>
      <c r="J571" s="40"/>
      <c r="K571" s="41"/>
      <c r="L571" s="29"/>
      <c r="M571" s="42"/>
      <c r="N571" s="97"/>
      <c r="O571" s="43"/>
    </row>
    <row r="572" spans="4:15" ht="12.75">
      <c r="D572" s="29"/>
      <c r="F572" s="29"/>
      <c r="G572" s="40"/>
      <c r="H572" s="40"/>
      <c r="I572" s="40"/>
      <c r="J572" s="40"/>
      <c r="K572" s="41"/>
      <c r="L572" s="29"/>
      <c r="M572" s="42"/>
      <c r="N572" s="97"/>
      <c r="O572" s="43"/>
    </row>
    <row r="573" spans="4:15" ht="12.75">
      <c r="D573" s="29"/>
      <c r="F573" s="29"/>
      <c r="G573" s="40"/>
      <c r="H573" s="40"/>
      <c r="I573" s="40"/>
      <c r="J573" s="40"/>
      <c r="K573" s="41"/>
      <c r="L573" s="29"/>
      <c r="M573" s="42"/>
      <c r="N573" s="97"/>
      <c r="O573" s="43"/>
    </row>
    <row r="574" spans="4:15" ht="12.75">
      <c r="D574" s="29"/>
      <c r="F574" s="29"/>
      <c r="G574" s="40"/>
      <c r="H574" s="40"/>
      <c r="I574" s="40"/>
      <c r="J574" s="40"/>
      <c r="K574" s="41"/>
      <c r="L574" s="29"/>
      <c r="M574" s="42"/>
      <c r="N574" s="97"/>
      <c r="O574" s="43"/>
    </row>
    <row r="575" spans="4:15" ht="12.75">
      <c r="D575" s="29"/>
      <c r="F575" s="29"/>
      <c r="G575" s="40"/>
      <c r="H575" s="40"/>
      <c r="I575" s="40"/>
      <c r="J575" s="40"/>
      <c r="K575" s="41"/>
      <c r="L575" s="29"/>
      <c r="M575" s="42"/>
      <c r="N575" s="97"/>
      <c r="O575" s="43"/>
    </row>
    <row r="576" spans="4:15" ht="12.75">
      <c r="D576" s="29"/>
      <c r="F576" s="29"/>
      <c r="G576" s="40"/>
      <c r="H576" s="40"/>
      <c r="I576" s="40"/>
      <c r="J576" s="40"/>
      <c r="K576" s="41"/>
      <c r="L576" s="29"/>
      <c r="M576" s="42"/>
      <c r="N576" s="97"/>
      <c r="O576" s="43"/>
    </row>
    <row r="577" spans="4:15" ht="12.75">
      <c r="D577" s="29"/>
      <c r="F577" s="29"/>
      <c r="G577" s="40"/>
      <c r="H577" s="40"/>
      <c r="I577" s="40"/>
      <c r="J577" s="40"/>
      <c r="K577" s="41"/>
      <c r="L577" s="29"/>
      <c r="M577" s="42"/>
      <c r="N577" s="97"/>
      <c r="O577" s="43"/>
    </row>
    <row r="578" spans="4:15" ht="12.75">
      <c r="D578" s="29"/>
      <c r="F578" s="29"/>
      <c r="G578" s="40"/>
      <c r="H578" s="40"/>
      <c r="I578" s="40"/>
      <c r="J578" s="40"/>
      <c r="K578" s="41"/>
      <c r="L578" s="29"/>
      <c r="M578" s="42"/>
      <c r="N578" s="97"/>
      <c r="O578" s="43"/>
    </row>
    <row r="579" spans="4:15" ht="12.75">
      <c r="D579" s="29"/>
      <c r="F579" s="29"/>
      <c r="G579" s="40"/>
      <c r="H579" s="40"/>
      <c r="I579" s="40"/>
      <c r="J579" s="40"/>
      <c r="K579" s="41"/>
      <c r="L579" s="29"/>
      <c r="M579" s="42"/>
      <c r="N579" s="97"/>
      <c r="O579" s="43"/>
    </row>
    <row r="580" spans="4:15" ht="12.75">
      <c r="D580" s="29"/>
      <c r="F580" s="29"/>
      <c r="G580" s="40"/>
      <c r="H580" s="40"/>
      <c r="I580" s="40"/>
      <c r="J580" s="40"/>
      <c r="K580" s="41"/>
      <c r="L580" s="29"/>
      <c r="M580" s="42"/>
      <c r="N580" s="97"/>
      <c r="O580" s="43"/>
    </row>
    <row r="581" spans="4:15" ht="12.75">
      <c r="D581" s="29"/>
      <c r="F581" s="29"/>
      <c r="G581" s="40"/>
      <c r="H581" s="40"/>
      <c r="I581" s="40"/>
      <c r="J581" s="40"/>
      <c r="K581" s="41"/>
      <c r="L581" s="29"/>
      <c r="M581" s="42"/>
      <c r="N581" s="97"/>
      <c r="O581" s="43"/>
    </row>
    <row r="582" spans="4:15" ht="12.75">
      <c r="D582" s="29"/>
      <c r="F582" s="29"/>
      <c r="G582" s="40"/>
      <c r="H582" s="40"/>
      <c r="I582" s="40"/>
      <c r="J582" s="40"/>
      <c r="K582" s="41"/>
      <c r="L582" s="29"/>
      <c r="M582" s="42"/>
      <c r="N582" s="97"/>
      <c r="O582" s="43"/>
    </row>
    <row r="583" spans="4:15" ht="12.75">
      <c r="D583" s="29"/>
      <c r="F583" s="29"/>
      <c r="G583" s="40"/>
      <c r="H583" s="40"/>
      <c r="I583" s="40"/>
      <c r="J583" s="40"/>
      <c r="K583" s="41"/>
      <c r="L583" s="29"/>
      <c r="M583" s="42"/>
      <c r="N583" s="97"/>
      <c r="O583" s="43"/>
    </row>
    <row r="584" spans="4:15" ht="12.75">
      <c r="D584" s="29"/>
      <c r="F584" s="29"/>
      <c r="G584" s="40"/>
      <c r="H584" s="40"/>
      <c r="I584" s="40"/>
      <c r="J584" s="40"/>
      <c r="K584" s="41"/>
      <c r="L584" s="29"/>
      <c r="M584" s="42"/>
      <c r="N584" s="97"/>
      <c r="O584" s="43"/>
    </row>
    <row r="585" spans="4:15" ht="12.75">
      <c r="D585" s="29"/>
      <c r="F585" s="29"/>
      <c r="G585" s="40"/>
      <c r="H585" s="40"/>
      <c r="I585" s="40"/>
      <c r="J585" s="40"/>
      <c r="K585" s="41"/>
      <c r="L585" s="29"/>
      <c r="M585" s="42"/>
      <c r="N585" s="97"/>
      <c r="O585" s="43"/>
    </row>
    <row r="586" spans="4:15" ht="12.75">
      <c r="D586" s="29"/>
      <c r="F586" s="29"/>
      <c r="G586" s="40"/>
      <c r="H586" s="40"/>
      <c r="I586" s="40"/>
      <c r="J586" s="40"/>
      <c r="K586" s="41"/>
      <c r="L586" s="29"/>
      <c r="M586" s="42"/>
      <c r="N586" s="97"/>
      <c r="O586" s="43"/>
    </row>
    <row r="587" spans="4:15" ht="12.75">
      <c r="D587" s="29"/>
      <c r="F587" s="29"/>
      <c r="G587" s="40"/>
      <c r="H587" s="40"/>
      <c r="I587" s="40"/>
      <c r="J587" s="40"/>
      <c r="K587" s="41"/>
      <c r="L587" s="29"/>
      <c r="M587" s="42"/>
      <c r="N587" s="97"/>
      <c r="O587" s="43"/>
    </row>
    <row r="588" spans="4:15" ht="12.75">
      <c r="D588" s="29"/>
      <c r="F588" s="29"/>
      <c r="G588" s="40"/>
      <c r="H588" s="40"/>
      <c r="I588" s="40"/>
      <c r="J588" s="40"/>
      <c r="K588" s="41"/>
      <c r="L588" s="29"/>
      <c r="M588" s="42"/>
      <c r="N588" s="97"/>
      <c r="O588" s="43"/>
    </row>
    <row r="589" spans="4:15" ht="12.75">
      <c r="D589" s="29"/>
      <c r="F589" s="29"/>
      <c r="G589" s="40"/>
      <c r="H589" s="40"/>
      <c r="I589" s="40"/>
      <c r="J589" s="40"/>
      <c r="K589" s="41"/>
      <c r="L589" s="29"/>
      <c r="M589" s="42"/>
      <c r="N589" s="97"/>
      <c r="O589" s="43"/>
    </row>
    <row r="590" spans="4:15" ht="12.75">
      <c r="D590" s="29"/>
      <c r="F590" s="29"/>
      <c r="G590" s="40"/>
      <c r="H590" s="40"/>
      <c r="I590" s="40"/>
      <c r="J590" s="40"/>
      <c r="K590" s="41"/>
      <c r="L590" s="29"/>
      <c r="M590" s="42"/>
      <c r="N590" s="97"/>
      <c r="O590" s="43"/>
    </row>
    <row r="591" spans="4:15" ht="12.75">
      <c r="D591" s="29"/>
      <c r="F591" s="29"/>
      <c r="G591" s="40"/>
      <c r="H591" s="40"/>
      <c r="I591" s="40"/>
      <c r="J591" s="40"/>
      <c r="K591" s="41"/>
      <c r="L591" s="29"/>
      <c r="M591" s="42"/>
      <c r="N591" s="97"/>
      <c r="O591" s="43"/>
    </row>
    <row r="592" spans="4:15" ht="12.75">
      <c r="D592" s="29"/>
      <c r="F592" s="29"/>
      <c r="G592" s="40"/>
      <c r="H592" s="40"/>
      <c r="I592" s="40"/>
      <c r="J592" s="40"/>
      <c r="K592" s="41"/>
      <c r="L592" s="29"/>
      <c r="M592" s="42"/>
      <c r="N592" s="97"/>
      <c r="O592" s="43"/>
    </row>
    <row r="593" spans="4:15" ht="12.75">
      <c r="D593" s="29"/>
      <c r="F593" s="29"/>
      <c r="G593" s="40"/>
      <c r="H593" s="40"/>
      <c r="I593" s="40"/>
      <c r="J593" s="40"/>
      <c r="K593" s="41"/>
      <c r="L593" s="29"/>
      <c r="M593" s="42"/>
      <c r="N593" s="97"/>
      <c r="O593" s="43"/>
    </row>
    <row r="594" spans="4:15" ht="12.75">
      <c r="D594" s="29"/>
      <c r="F594" s="29"/>
      <c r="G594" s="40"/>
      <c r="H594" s="40"/>
      <c r="I594" s="40"/>
      <c r="J594" s="40"/>
      <c r="K594" s="41"/>
      <c r="L594" s="29"/>
      <c r="M594" s="42"/>
      <c r="N594" s="97"/>
      <c r="O594" s="43"/>
    </row>
    <row r="595" spans="4:15" ht="12.75">
      <c r="D595" s="29"/>
      <c r="F595" s="29"/>
      <c r="G595" s="40"/>
      <c r="H595" s="40"/>
      <c r="I595" s="40"/>
      <c r="J595" s="40"/>
      <c r="K595" s="41"/>
      <c r="L595" s="29"/>
      <c r="M595" s="42"/>
      <c r="N595" s="97"/>
      <c r="O595" s="43"/>
    </row>
    <row r="596" spans="4:15" ht="12.75">
      <c r="D596" s="29"/>
      <c r="F596" s="29"/>
      <c r="G596" s="40"/>
      <c r="H596" s="40"/>
      <c r="I596" s="40"/>
      <c r="J596" s="40"/>
      <c r="K596" s="41"/>
      <c r="L596" s="29"/>
      <c r="M596" s="42"/>
      <c r="N596" s="97"/>
      <c r="O596" s="43"/>
    </row>
    <row r="597" spans="4:15" ht="12.75">
      <c r="D597" s="29"/>
      <c r="F597" s="29"/>
      <c r="G597" s="40"/>
      <c r="H597" s="40"/>
      <c r="I597" s="40"/>
      <c r="J597" s="40"/>
      <c r="K597" s="41"/>
      <c r="L597" s="29"/>
      <c r="M597" s="42"/>
      <c r="N597" s="97"/>
      <c r="O597" s="43"/>
    </row>
    <row r="598" spans="4:15" ht="12.75">
      <c r="D598" s="29"/>
      <c r="F598" s="29"/>
      <c r="G598" s="40"/>
      <c r="H598" s="40"/>
      <c r="I598" s="40"/>
      <c r="J598" s="40"/>
      <c r="K598" s="41"/>
      <c r="L598" s="29"/>
      <c r="M598" s="42"/>
      <c r="N598" s="97"/>
      <c r="O598" s="43"/>
    </row>
    <row r="599" spans="4:15" ht="12.75">
      <c r="D599" s="29"/>
      <c r="F599" s="29"/>
      <c r="G599" s="40"/>
      <c r="H599" s="40"/>
      <c r="I599" s="40"/>
      <c r="J599" s="40"/>
      <c r="K599" s="41"/>
      <c r="L599" s="29"/>
      <c r="M599" s="42"/>
      <c r="N599" s="97"/>
      <c r="O599" s="43"/>
    </row>
    <row r="600" spans="4:15" ht="12.75">
      <c r="D600" s="29"/>
      <c r="F600" s="29"/>
      <c r="G600" s="40"/>
      <c r="H600" s="40"/>
      <c r="I600" s="40"/>
      <c r="J600" s="40"/>
      <c r="K600" s="41"/>
      <c r="L600" s="29"/>
      <c r="M600" s="42"/>
      <c r="N600" s="97"/>
      <c r="O600" s="43"/>
    </row>
    <row r="601" spans="4:15" ht="12.75">
      <c r="D601" s="29"/>
      <c r="F601" s="29"/>
      <c r="G601" s="40"/>
      <c r="H601" s="40"/>
      <c r="I601" s="40"/>
      <c r="J601" s="40"/>
      <c r="K601" s="41"/>
      <c r="L601" s="29"/>
      <c r="M601" s="42"/>
      <c r="N601" s="97"/>
      <c r="O601" s="43"/>
    </row>
    <row r="602" spans="4:15" ht="12.75">
      <c r="D602" s="29"/>
      <c r="F602" s="29"/>
      <c r="G602" s="40"/>
      <c r="H602" s="40"/>
      <c r="I602" s="40"/>
      <c r="J602" s="40"/>
      <c r="K602" s="41"/>
      <c r="L602" s="29"/>
      <c r="M602" s="42"/>
      <c r="N602" s="97"/>
      <c r="O602" s="43"/>
    </row>
    <row r="603" spans="4:15" ht="12.75">
      <c r="D603" s="29"/>
      <c r="F603" s="29"/>
      <c r="G603" s="40"/>
      <c r="H603" s="40"/>
      <c r="I603" s="40"/>
      <c r="J603" s="40"/>
      <c r="K603" s="41"/>
      <c r="L603" s="29"/>
      <c r="M603" s="42"/>
      <c r="N603" s="97"/>
      <c r="O603" s="43"/>
    </row>
    <row r="604" spans="4:15" ht="12.75">
      <c r="D604" s="29"/>
      <c r="F604" s="29"/>
      <c r="G604" s="40"/>
      <c r="H604" s="40"/>
      <c r="I604" s="40"/>
      <c r="J604" s="40"/>
      <c r="K604" s="41"/>
      <c r="L604" s="29"/>
      <c r="M604" s="42"/>
      <c r="N604" s="97"/>
      <c r="O604" s="43"/>
    </row>
    <row r="605" spans="4:15" ht="12.75">
      <c r="D605" s="29"/>
      <c r="F605" s="29"/>
      <c r="G605" s="40"/>
      <c r="H605" s="40"/>
      <c r="I605" s="40"/>
      <c r="J605" s="40"/>
      <c r="K605" s="41"/>
      <c r="L605" s="29"/>
      <c r="M605" s="42"/>
      <c r="N605" s="97"/>
      <c r="O605" s="43"/>
    </row>
    <row r="606" spans="4:15" ht="12.75">
      <c r="D606" s="29"/>
      <c r="F606" s="29"/>
      <c r="G606" s="40"/>
      <c r="H606" s="40"/>
      <c r="I606" s="40"/>
      <c r="J606" s="40"/>
      <c r="K606" s="41"/>
      <c r="L606" s="29"/>
      <c r="M606" s="42"/>
      <c r="N606" s="97"/>
      <c r="O606" s="43"/>
    </row>
    <row r="607" spans="4:15" ht="12.75">
      <c r="D607" s="29"/>
      <c r="F607" s="29"/>
      <c r="G607" s="40"/>
      <c r="H607" s="40"/>
      <c r="I607" s="40"/>
      <c r="J607" s="40"/>
      <c r="K607" s="41"/>
      <c r="L607" s="29"/>
      <c r="M607" s="42"/>
      <c r="N607" s="97"/>
      <c r="O607" s="43"/>
    </row>
    <row r="608" spans="4:15" ht="12.75">
      <c r="D608" s="29"/>
      <c r="F608" s="29"/>
      <c r="G608" s="40"/>
      <c r="H608" s="40"/>
      <c r="I608" s="40"/>
      <c r="J608" s="40"/>
      <c r="K608" s="41"/>
      <c r="L608" s="29"/>
      <c r="M608" s="42"/>
      <c r="N608" s="97"/>
      <c r="O608" s="43"/>
    </row>
    <row r="609" spans="4:15" ht="12.75">
      <c r="D609" s="29"/>
      <c r="F609" s="29"/>
      <c r="G609" s="40"/>
      <c r="H609" s="40"/>
      <c r="I609" s="40"/>
      <c r="J609" s="40"/>
      <c r="K609" s="41"/>
      <c r="L609" s="29"/>
      <c r="M609" s="42"/>
      <c r="N609" s="97"/>
      <c r="O609" s="43"/>
    </row>
    <row r="610" spans="4:15" ht="12.75">
      <c r="D610" s="29"/>
      <c r="F610" s="29"/>
      <c r="G610" s="40"/>
      <c r="H610" s="40"/>
      <c r="I610" s="40"/>
      <c r="J610" s="40"/>
      <c r="K610" s="41"/>
      <c r="L610" s="29"/>
      <c r="M610" s="42"/>
      <c r="N610" s="97"/>
      <c r="O610" s="43"/>
    </row>
    <row r="611" spans="4:15" ht="12.75">
      <c r="D611" s="29"/>
      <c r="F611" s="29"/>
      <c r="G611" s="40"/>
      <c r="H611" s="40"/>
      <c r="I611" s="40"/>
      <c r="J611" s="40"/>
      <c r="K611" s="41"/>
      <c r="L611" s="29"/>
      <c r="M611" s="42"/>
      <c r="N611" s="97"/>
      <c r="O611" s="43"/>
    </row>
    <row r="612" spans="4:15" ht="12.75">
      <c r="D612" s="29"/>
      <c r="F612" s="29"/>
      <c r="G612" s="40"/>
      <c r="H612" s="40"/>
      <c r="I612" s="40"/>
      <c r="J612" s="40"/>
      <c r="K612" s="41"/>
      <c r="L612" s="29"/>
      <c r="M612" s="42"/>
      <c r="N612" s="97"/>
      <c r="O612" s="43"/>
    </row>
  </sheetData>
  <sheetProtection password="C6BA" sheet="1" objects="1" scenarios="1" selectLockedCells="1"/>
  <mergeCells count="7">
    <mergeCell ref="A63:N63"/>
    <mergeCell ref="A78:N78"/>
    <mergeCell ref="B1:M1"/>
    <mergeCell ref="A18:N18"/>
    <mergeCell ref="A33:N33"/>
    <mergeCell ref="A48:N48"/>
    <mergeCell ref="A3:N3"/>
  </mergeCells>
  <printOptions/>
  <pageMargins left="0.75" right="0.75" top="1" bottom="1" header="0" footer="0"/>
  <pageSetup orientation="portrait" scale="53" r:id="rId1"/>
  <rowBreaks count="1" manualBreakCount="1">
    <brk id="92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R526"/>
  <sheetViews>
    <sheetView tabSelected="1" zoomScale="75" zoomScaleNormal="75" zoomScaleSheetLayoutView="75" workbookViewId="0" topLeftCell="C1">
      <selection activeCell="P77" sqref="P77"/>
    </sheetView>
  </sheetViews>
  <sheetFormatPr defaultColWidth="11.421875" defaultRowHeight="12.75"/>
  <cols>
    <col min="1" max="1" width="11.140625" style="4" customWidth="1"/>
    <col min="2" max="2" width="12.57421875" style="4" customWidth="1"/>
    <col min="3" max="3" width="11.421875" style="29" customWidth="1"/>
    <col min="4" max="4" width="13.421875" style="13" customWidth="1"/>
    <col min="5" max="5" width="11.421875" style="29" customWidth="1"/>
    <col min="6" max="6" width="11.421875" style="13" customWidth="1"/>
    <col min="7" max="10" width="11.421875" style="1" customWidth="1"/>
    <col min="11" max="11" width="11.421875" style="21" customWidth="1"/>
    <col min="12" max="12" width="13.140625" style="13" customWidth="1"/>
    <col min="13" max="13" width="13.421875" style="25" customWidth="1"/>
    <col min="14" max="14" width="11.421875" style="103" customWidth="1"/>
    <col min="15" max="16384" width="11.421875" style="4" customWidth="1"/>
  </cols>
  <sheetData>
    <row r="1" spans="2:13" s="43" customFormat="1" ht="22.5" customHeight="1" thickBot="1">
      <c r="B1" s="416" t="s">
        <v>207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</row>
    <row r="2" spans="1:44" s="77" customFormat="1" ht="13.5" thickBot="1">
      <c r="A2" s="15" t="s">
        <v>0</v>
      </c>
      <c r="B2" s="16" t="s">
        <v>16</v>
      </c>
      <c r="C2" s="27" t="s">
        <v>27</v>
      </c>
      <c r="D2" s="17" t="s">
        <v>23</v>
      </c>
      <c r="E2" s="27" t="s">
        <v>28</v>
      </c>
      <c r="F2" s="17" t="s">
        <v>24</v>
      </c>
      <c r="G2" s="18" t="s">
        <v>15</v>
      </c>
      <c r="H2" s="18" t="s">
        <v>30</v>
      </c>
      <c r="I2" s="18" t="s">
        <v>29</v>
      </c>
      <c r="J2" s="18" t="s">
        <v>21</v>
      </c>
      <c r="K2" s="20" t="s">
        <v>25</v>
      </c>
      <c r="L2" s="19" t="s">
        <v>22</v>
      </c>
      <c r="M2" s="20" t="s">
        <v>26</v>
      </c>
      <c r="N2" s="99" t="s">
        <v>31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1:14" s="58" customFormat="1" ht="13.5" thickBot="1">
      <c r="A3" s="427" t="s">
        <v>42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9"/>
    </row>
    <row r="4" spans="1:14" ht="12.75">
      <c r="A4" s="6" t="s">
        <v>1</v>
      </c>
      <c r="B4" s="2">
        <v>11.4</v>
      </c>
      <c r="C4" s="28">
        <v>100</v>
      </c>
      <c r="D4" s="12">
        <f>B4*C4</f>
        <v>1140</v>
      </c>
      <c r="E4" s="28">
        <v>1.5</v>
      </c>
      <c r="F4" s="12">
        <f>B4*E4</f>
        <v>17.1</v>
      </c>
      <c r="G4" s="1" t="s">
        <v>17</v>
      </c>
      <c r="H4" s="1">
        <v>1.1</v>
      </c>
      <c r="I4" s="1">
        <v>1</v>
      </c>
      <c r="J4" s="1">
        <v>13.9</v>
      </c>
      <c r="K4" s="22">
        <f>D4/J4</f>
        <v>82.01438848920863</v>
      </c>
      <c r="L4" s="24">
        <f>K4*H4</f>
        <v>90.2158273381295</v>
      </c>
      <c r="M4" s="25">
        <f>K4*I4</f>
        <v>82.01438848920863</v>
      </c>
      <c r="N4" s="100">
        <f>K4-F4</f>
        <v>64.91438848920862</v>
      </c>
    </row>
    <row r="5" spans="1:14" ht="12.75">
      <c r="A5" s="7" t="s">
        <v>2</v>
      </c>
      <c r="B5" s="5">
        <v>13.5</v>
      </c>
      <c r="C5" s="28">
        <v>100</v>
      </c>
      <c r="D5" s="12">
        <f aca="true" t="shared" si="0" ref="D5:D62">B5*C5</f>
        <v>1350</v>
      </c>
      <c r="E5" s="28">
        <v>1.5</v>
      </c>
      <c r="F5" s="12">
        <f aca="true" t="shared" si="1" ref="F5:F62">B5*E5</f>
        <v>20.25</v>
      </c>
      <c r="G5" s="1" t="s">
        <v>17</v>
      </c>
      <c r="H5" s="1">
        <v>1.1</v>
      </c>
      <c r="I5" s="1">
        <v>1</v>
      </c>
      <c r="J5" s="1">
        <v>13.9</v>
      </c>
      <c r="K5" s="22">
        <f aca="true" t="shared" si="2" ref="K5:K68">D5/J5</f>
        <v>97.12230215827338</v>
      </c>
      <c r="L5" s="24">
        <f aca="true" t="shared" si="3" ref="L5:L68">K5*H5</f>
        <v>106.83453237410073</v>
      </c>
      <c r="M5" s="25">
        <f aca="true" t="shared" si="4" ref="M5:M68">K5*I5</f>
        <v>97.12230215827338</v>
      </c>
      <c r="N5" s="100">
        <f aca="true" t="shared" si="5" ref="N5:N68">K5-F5</f>
        <v>76.87230215827338</v>
      </c>
    </row>
    <row r="6" spans="1:14" ht="12.75">
      <c r="A6" s="6" t="s">
        <v>3</v>
      </c>
      <c r="B6" s="2">
        <v>15.5</v>
      </c>
      <c r="C6" s="28">
        <v>80</v>
      </c>
      <c r="D6" s="12">
        <f t="shared" si="0"/>
        <v>1240</v>
      </c>
      <c r="E6" s="28">
        <v>1</v>
      </c>
      <c r="F6" s="12">
        <f t="shared" si="1"/>
        <v>15.5</v>
      </c>
      <c r="G6" s="1" t="s">
        <v>17</v>
      </c>
      <c r="H6" s="1">
        <v>1.1</v>
      </c>
      <c r="I6" s="1">
        <v>1</v>
      </c>
      <c r="J6" s="1">
        <v>13.9</v>
      </c>
      <c r="K6" s="22">
        <f t="shared" si="2"/>
        <v>89.20863309352518</v>
      </c>
      <c r="L6" s="24">
        <f t="shared" si="3"/>
        <v>98.1294964028777</v>
      </c>
      <c r="M6" s="25">
        <f t="shared" si="4"/>
        <v>89.20863309352518</v>
      </c>
      <c r="N6" s="100">
        <f t="shared" si="5"/>
        <v>73.70863309352518</v>
      </c>
    </row>
    <row r="7" spans="1:14" ht="12.75">
      <c r="A7" s="7" t="s">
        <v>4</v>
      </c>
      <c r="B7" s="5">
        <v>17.2</v>
      </c>
      <c r="C7" s="28">
        <v>80</v>
      </c>
      <c r="D7" s="12">
        <f t="shared" si="0"/>
        <v>1376</v>
      </c>
      <c r="E7" s="28">
        <v>1</v>
      </c>
      <c r="F7" s="12">
        <f t="shared" si="1"/>
        <v>17.2</v>
      </c>
      <c r="G7" s="1" t="s">
        <v>17</v>
      </c>
      <c r="H7" s="1">
        <v>1.1</v>
      </c>
      <c r="I7" s="1">
        <v>1</v>
      </c>
      <c r="J7" s="1">
        <v>13.9</v>
      </c>
      <c r="K7" s="22">
        <f t="shared" si="2"/>
        <v>98.99280575539568</v>
      </c>
      <c r="L7" s="24">
        <f t="shared" si="3"/>
        <v>108.89208633093526</v>
      </c>
      <c r="M7" s="25">
        <f t="shared" si="4"/>
        <v>98.99280575539568</v>
      </c>
      <c r="N7" s="100">
        <f t="shared" si="5"/>
        <v>81.79280575539568</v>
      </c>
    </row>
    <row r="8" spans="1:14" ht="12.75">
      <c r="A8" s="6" t="s">
        <v>5</v>
      </c>
      <c r="B8" s="2">
        <v>19.2</v>
      </c>
      <c r="C8" s="28">
        <v>75</v>
      </c>
      <c r="D8" s="12">
        <f t="shared" si="0"/>
        <v>1440</v>
      </c>
      <c r="E8" s="28">
        <v>1</v>
      </c>
      <c r="F8" s="12">
        <f t="shared" si="1"/>
        <v>19.2</v>
      </c>
      <c r="G8" s="1" t="s">
        <v>17</v>
      </c>
      <c r="H8" s="1">
        <v>1.1</v>
      </c>
      <c r="I8" s="1">
        <v>1</v>
      </c>
      <c r="J8" s="1">
        <v>13.9</v>
      </c>
      <c r="K8" s="22">
        <f t="shared" si="2"/>
        <v>103.59712230215827</v>
      </c>
      <c r="L8" s="24">
        <f t="shared" si="3"/>
        <v>113.9568345323741</v>
      </c>
      <c r="M8" s="25">
        <f t="shared" si="4"/>
        <v>103.59712230215827</v>
      </c>
      <c r="N8" s="100">
        <f t="shared" si="5"/>
        <v>84.39712230215827</v>
      </c>
    </row>
    <row r="9" spans="1:14" ht="12.75">
      <c r="A9" s="7" t="s">
        <v>6</v>
      </c>
      <c r="B9" s="5">
        <v>21.1</v>
      </c>
      <c r="C9" s="28">
        <v>75</v>
      </c>
      <c r="D9" s="12">
        <f t="shared" si="0"/>
        <v>1582.5</v>
      </c>
      <c r="E9" s="28">
        <v>1</v>
      </c>
      <c r="F9" s="12">
        <f t="shared" si="1"/>
        <v>21.1</v>
      </c>
      <c r="G9" s="1" t="s">
        <v>17</v>
      </c>
      <c r="H9" s="1">
        <v>1.1</v>
      </c>
      <c r="I9" s="1">
        <v>1</v>
      </c>
      <c r="J9" s="1">
        <v>13.9</v>
      </c>
      <c r="K9" s="22">
        <f t="shared" si="2"/>
        <v>113.84892086330935</v>
      </c>
      <c r="L9" s="24">
        <f t="shared" si="3"/>
        <v>125.2338129496403</v>
      </c>
      <c r="M9" s="25">
        <f t="shared" si="4"/>
        <v>113.84892086330935</v>
      </c>
      <c r="N9" s="100">
        <f t="shared" si="5"/>
        <v>92.74892086330934</v>
      </c>
    </row>
    <row r="10" spans="1:14" ht="12.75">
      <c r="A10" s="6" t="s">
        <v>7</v>
      </c>
      <c r="B10" s="2">
        <v>23.7</v>
      </c>
      <c r="C10" s="28">
        <v>75</v>
      </c>
      <c r="D10" s="12">
        <f t="shared" si="0"/>
        <v>1777.5</v>
      </c>
      <c r="E10" s="28">
        <v>1</v>
      </c>
      <c r="F10" s="12">
        <f t="shared" si="1"/>
        <v>23.7</v>
      </c>
      <c r="G10" s="1" t="s">
        <v>17</v>
      </c>
      <c r="H10" s="1">
        <v>1.1</v>
      </c>
      <c r="I10" s="1">
        <v>1</v>
      </c>
      <c r="J10" s="1">
        <v>13.9</v>
      </c>
      <c r="K10" s="22">
        <f t="shared" si="2"/>
        <v>127.87769784172662</v>
      </c>
      <c r="L10" s="24">
        <f t="shared" si="3"/>
        <v>140.66546762589928</v>
      </c>
      <c r="M10" s="25">
        <f t="shared" si="4"/>
        <v>127.87769784172662</v>
      </c>
      <c r="N10" s="100">
        <f t="shared" si="5"/>
        <v>104.17769784172661</v>
      </c>
    </row>
    <row r="11" spans="1:14" ht="12.75">
      <c r="A11" s="7" t="s">
        <v>8</v>
      </c>
      <c r="B11" s="5">
        <v>25.9</v>
      </c>
      <c r="C11" s="28">
        <v>75</v>
      </c>
      <c r="D11" s="12">
        <f t="shared" si="0"/>
        <v>1942.5</v>
      </c>
      <c r="E11" s="28">
        <v>1</v>
      </c>
      <c r="F11" s="12">
        <f t="shared" si="1"/>
        <v>25.9</v>
      </c>
      <c r="G11" s="1" t="s">
        <v>17</v>
      </c>
      <c r="H11" s="1">
        <v>1.1</v>
      </c>
      <c r="I11" s="1">
        <v>1</v>
      </c>
      <c r="J11" s="1">
        <v>13.9</v>
      </c>
      <c r="K11" s="22">
        <f t="shared" si="2"/>
        <v>139.74820143884892</v>
      </c>
      <c r="L11" s="24">
        <f t="shared" si="3"/>
        <v>153.72302158273382</v>
      </c>
      <c r="M11" s="25">
        <f t="shared" si="4"/>
        <v>139.74820143884892</v>
      </c>
      <c r="N11" s="100">
        <f t="shared" si="5"/>
        <v>113.84820143884892</v>
      </c>
    </row>
    <row r="12" spans="1:14" ht="12.75">
      <c r="A12" s="6" t="s">
        <v>9</v>
      </c>
      <c r="B12" s="2">
        <v>28.2</v>
      </c>
      <c r="C12" s="28">
        <v>75</v>
      </c>
      <c r="D12" s="12">
        <f t="shared" si="0"/>
        <v>2115</v>
      </c>
      <c r="E12" s="28">
        <v>1</v>
      </c>
      <c r="F12" s="12">
        <f t="shared" si="1"/>
        <v>28.2</v>
      </c>
      <c r="G12" s="1" t="s">
        <v>17</v>
      </c>
      <c r="H12" s="1">
        <v>1.1</v>
      </c>
      <c r="I12" s="1">
        <v>1</v>
      </c>
      <c r="J12" s="1">
        <v>13.9</v>
      </c>
      <c r="K12" s="22">
        <f t="shared" si="2"/>
        <v>152.15827338129495</v>
      </c>
      <c r="L12" s="24">
        <f t="shared" si="3"/>
        <v>167.37410071942446</v>
      </c>
      <c r="M12" s="25">
        <f t="shared" si="4"/>
        <v>152.15827338129495</v>
      </c>
      <c r="N12" s="100">
        <f t="shared" si="5"/>
        <v>123.95827338129494</v>
      </c>
    </row>
    <row r="13" spans="1:14" ht="12.75">
      <c r="A13" s="6" t="s">
        <v>10</v>
      </c>
      <c r="B13" s="2">
        <v>30.4</v>
      </c>
      <c r="C13" s="28">
        <v>55</v>
      </c>
      <c r="D13" s="12">
        <f t="shared" si="0"/>
        <v>1672</v>
      </c>
      <c r="E13" s="28">
        <v>1</v>
      </c>
      <c r="F13" s="12">
        <f t="shared" si="1"/>
        <v>30.4</v>
      </c>
      <c r="G13" s="1" t="s">
        <v>17</v>
      </c>
      <c r="H13" s="1">
        <v>1.1</v>
      </c>
      <c r="I13" s="1">
        <v>1</v>
      </c>
      <c r="J13" s="1">
        <v>13.9</v>
      </c>
      <c r="K13" s="22">
        <f t="shared" si="2"/>
        <v>120.28776978417265</v>
      </c>
      <c r="L13" s="24">
        <f t="shared" si="3"/>
        <v>132.31654676258992</v>
      </c>
      <c r="M13" s="25">
        <f t="shared" si="4"/>
        <v>120.28776978417265</v>
      </c>
      <c r="N13" s="100">
        <f t="shared" si="5"/>
        <v>89.88776978417266</v>
      </c>
    </row>
    <row r="14" spans="1:14" ht="12.75">
      <c r="A14" s="8" t="s">
        <v>11</v>
      </c>
      <c r="B14" s="3">
        <v>33</v>
      </c>
      <c r="C14" s="28">
        <v>55</v>
      </c>
      <c r="D14" s="12">
        <f t="shared" si="0"/>
        <v>1815</v>
      </c>
      <c r="E14" s="28">
        <v>1</v>
      </c>
      <c r="F14" s="12">
        <f t="shared" si="1"/>
        <v>33</v>
      </c>
      <c r="G14" s="1" t="s">
        <v>17</v>
      </c>
      <c r="H14" s="1">
        <v>1.1</v>
      </c>
      <c r="I14" s="1">
        <v>1</v>
      </c>
      <c r="J14" s="1">
        <v>13.9</v>
      </c>
      <c r="K14" s="22">
        <f t="shared" si="2"/>
        <v>130.57553956834533</v>
      </c>
      <c r="L14" s="24">
        <f t="shared" si="3"/>
        <v>143.63309352517987</v>
      </c>
      <c r="M14" s="25">
        <f t="shared" si="4"/>
        <v>130.57553956834533</v>
      </c>
      <c r="N14" s="100">
        <f t="shared" si="5"/>
        <v>97.57553956834533</v>
      </c>
    </row>
    <row r="15" spans="1:14" ht="12.75">
      <c r="A15" s="6" t="s">
        <v>12</v>
      </c>
      <c r="B15" s="2">
        <v>36.5</v>
      </c>
      <c r="C15" s="28">
        <v>55</v>
      </c>
      <c r="D15" s="12">
        <f t="shared" si="0"/>
        <v>2007.5</v>
      </c>
      <c r="E15" s="28">
        <v>1</v>
      </c>
      <c r="F15" s="12">
        <f t="shared" si="1"/>
        <v>36.5</v>
      </c>
      <c r="G15" s="1" t="s">
        <v>17</v>
      </c>
      <c r="H15" s="1">
        <v>1.1</v>
      </c>
      <c r="I15" s="1">
        <v>1</v>
      </c>
      <c r="J15" s="1">
        <v>13.9</v>
      </c>
      <c r="K15" s="22">
        <f t="shared" si="2"/>
        <v>144.42446043165467</v>
      </c>
      <c r="L15" s="24">
        <f t="shared" si="3"/>
        <v>158.86690647482015</v>
      </c>
      <c r="M15" s="25">
        <f t="shared" si="4"/>
        <v>144.42446043165467</v>
      </c>
      <c r="N15" s="100">
        <f t="shared" si="5"/>
        <v>107.92446043165467</v>
      </c>
    </row>
    <row r="16" spans="1:14" ht="12.75">
      <c r="A16" s="8" t="s">
        <v>13</v>
      </c>
      <c r="B16" s="3">
        <v>42.5</v>
      </c>
      <c r="C16" s="28">
        <v>55</v>
      </c>
      <c r="D16" s="12">
        <f t="shared" si="0"/>
        <v>2337.5</v>
      </c>
      <c r="E16" s="28">
        <v>1</v>
      </c>
      <c r="F16" s="12">
        <f t="shared" si="1"/>
        <v>42.5</v>
      </c>
      <c r="G16" s="1" t="s">
        <v>17</v>
      </c>
      <c r="H16" s="1">
        <v>1.1</v>
      </c>
      <c r="I16" s="1">
        <v>1</v>
      </c>
      <c r="J16" s="1">
        <v>13.9</v>
      </c>
      <c r="K16" s="22">
        <f t="shared" si="2"/>
        <v>168.16546762589928</v>
      </c>
      <c r="L16" s="24">
        <f t="shared" si="3"/>
        <v>184.98201438848923</v>
      </c>
      <c r="M16" s="25">
        <f t="shared" si="4"/>
        <v>168.16546762589928</v>
      </c>
      <c r="N16" s="100">
        <f t="shared" si="5"/>
        <v>125.66546762589928</v>
      </c>
    </row>
    <row r="17" spans="1:14" ht="13.5" thickBot="1">
      <c r="A17" s="9" t="s">
        <v>14</v>
      </c>
      <c r="B17" s="10">
        <v>49.5</v>
      </c>
      <c r="C17" s="30">
        <v>55</v>
      </c>
      <c r="D17" s="14">
        <f t="shared" si="0"/>
        <v>2722.5</v>
      </c>
      <c r="E17" s="30">
        <v>1</v>
      </c>
      <c r="F17" s="14">
        <f t="shared" si="1"/>
        <v>49.5</v>
      </c>
      <c r="G17" s="11" t="s">
        <v>17</v>
      </c>
      <c r="H17" s="11">
        <v>1.1</v>
      </c>
      <c r="I17" s="11">
        <v>1</v>
      </c>
      <c r="J17" s="11">
        <v>13.9</v>
      </c>
      <c r="K17" s="23">
        <f t="shared" si="2"/>
        <v>195.86330935251797</v>
      </c>
      <c r="L17" s="31">
        <f t="shared" si="3"/>
        <v>215.4496402877698</v>
      </c>
      <c r="M17" s="26">
        <f t="shared" si="4"/>
        <v>195.86330935251797</v>
      </c>
      <c r="N17" s="101">
        <f t="shared" si="5"/>
        <v>146.36330935251797</v>
      </c>
    </row>
    <row r="18" spans="1:14" ht="13.5" thickBot="1">
      <c r="A18" s="421" t="s">
        <v>43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3"/>
    </row>
    <row r="19" spans="1:14" ht="12.75">
      <c r="A19" s="32" t="s">
        <v>1</v>
      </c>
      <c r="B19" s="33">
        <v>11.4</v>
      </c>
      <c r="C19" s="34">
        <v>100</v>
      </c>
      <c r="D19" s="35">
        <f t="shared" si="0"/>
        <v>1140</v>
      </c>
      <c r="E19" s="34">
        <v>1.5</v>
      </c>
      <c r="F19" s="35">
        <f t="shared" si="1"/>
        <v>17.1</v>
      </c>
      <c r="G19" s="36" t="s">
        <v>18</v>
      </c>
      <c r="H19" s="36">
        <v>1.6</v>
      </c>
      <c r="I19" s="36">
        <v>1</v>
      </c>
      <c r="J19" s="36">
        <v>18.4</v>
      </c>
      <c r="K19" s="37">
        <f t="shared" si="2"/>
        <v>61.95652173913044</v>
      </c>
      <c r="L19" s="38">
        <f t="shared" si="3"/>
        <v>99.1304347826087</v>
      </c>
      <c r="M19" s="39">
        <f t="shared" si="4"/>
        <v>61.95652173913044</v>
      </c>
      <c r="N19" s="102">
        <f t="shared" si="5"/>
        <v>44.856521739130436</v>
      </c>
    </row>
    <row r="20" spans="1:14" ht="12.75">
      <c r="A20" s="7" t="s">
        <v>2</v>
      </c>
      <c r="B20" s="5">
        <v>13.5</v>
      </c>
      <c r="C20" s="28">
        <v>100</v>
      </c>
      <c r="D20" s="12">
        <f t="shared" si="0"/>
        <v>1350</v>
      </c>
      <c r="E20" s="28">
        <v>1.5</v>
      </c>
      <c r="F20" s="12">
        <f t="shared" si="1"/>
        <v>20.25</v>
      </c>
      <c r="G20" s="1" t="s">
        <v>18</v>
      </c>
      <c r="H20" s="1">
        <v>1.6</v>
      </c>
      <c r="I20" s="1">
        <v>1</v>
      </c>
      <c r="J20" s="1">
        <v>18.4</v>
      </c>
      <c r="K20" s="22">
        <f t="shared" si="2"/>
        <v>73.36956521739131</v>
      </c>
      <c r="L20" s="24">
        <f t="shared" si="3"/>
        <v>117.39130434782611</v>
      </c>
      <c r="M20" s="25">
        <f t="shared" si="4"/>
        <v>73.36956521739131</v>
      </c>
      <c r="N20" s="100">
        <f t="shared" si="5"/>
        <v>53.11956521739131</v>
      </c>
    </row>
    <row r="21" spans="1:14" ht="12.75">
      <c r="A21" s="6" t="s">
        <v>3</v>
      </c>
      <c r="B21" s="2">
        <v>15.5</v>
      </c>
      <c r="C21" s="28">
        <v>80</v>
      </c>
      <c r="D21" s="12">
        <f t="shared" si="0"/>
        <v>1240</v>
      </c>
      <c r="E21" s="28">
        <v>1</v>
      </c>
      <c r="F21" s="12">
        <f t="shared" si="1"/>
        <v>15.5</v>
      </c>
      <c r="G21" s="1" t="s">
        <v>18</v>
      </c>
      <c r="H21" s="1">
        <v>1.6</v>
      </c>
      <c r="I21" s="1">
        <v>1</v>
      </c>
      <c r="J21" s="1">
        <v>18.4</v>
      </c>
      <c r="K21" s="22">
        <f t="shared" si="2"/>
        <v>67.3913043478261</v>
      </c>
      <c r="L21" s="24">
        <f t="shared" si="3"/>
        <v>107.82608695652175</v>
      </c>
      <c r="M21" s="25">
        <f t="shared" si="4"/>
        <v>67.3913043478261</v>
      </c>
      <c r="N21" s="100">
        <f t="shared" si="5"/>
        <v>51.89130434782609</v>
      </c>
    </row>
    <row r="22" spans="1:14" ht="12.75">
      <c r="A22" s="7" t="s">
        <v>4</v>
      </c>
      <c r="B22" s="5">
        <v>17.2</v>
      </c>
      <c r="C22" s="28">
        <v>80</v>
      </c>
      <c r="D22" s="12">
        <f t="shared" si="0"/>
        <v>1376</v>
      </c>
      <c r="E22" s="28">
        <v>1</v>
      </c>
      <c r="F22" s="12">
        <f t="shared" si="1"/>
        <v>17.2</v>
      </c>
      <c r="G22" s="1" t="s">
        <v>18</v>
      </c>
      <c r="H22" s="1">
        <v>1.6</v>
      </c>
      <c r="I22" s="1">
        <v>1</v>
      </c>
      <c r="J22" s="1">
        <v>18.4</v>
      </c>
      <c r="K22" s="22">
        <f t="shared" si="2"/>
        <v>74.78260869565219</v>
      </c>
      <c r="L22" s="24">
        <f t="shared" si="3"/>
        <v>119.6521739130435</v>
      </c>
      <c r="M22" s="25">
        <f t="shared" si="4"/>
        <v>74.78260869565219</v>
      </c>
      <c r="N22" s="100">
        <f t="shared" si="5"/>
        <v>57.58260869565218</v>
      </c>
    </row>
    <row r="23" spans="1:14" ht="12.75">
      <c r="A23" s="6" t="s">
        <v>5</v>
      </c>
      <c r="B23" s="2">
        <v>19.2</v>
      </c>
      <c r="C23" s="28">
        <v>80</v>
      </c>
      <c r="D23" s="12">
        <f t="shared" si="0"/>
        <v>1536</v>
      </c>
      <c r="E23" s="28">
        <v>1</v>
      </c>
      <c r="F23" s="12">
        <f t="shared" si="1"/>
        <v>19.2</v>
      </c>
      <c r="G23" s="1" t="s">
        <v>18</v>
      </c>
      <c r="H23" s="1">
        <v>1.6</v>
      </c>
      <c r="I23" s="1">
        <v>1</v>
      </c>
      <c r="J23" s="1">
        <v>18.4</v>
      </c>
      <c r="K23" s="22">
        <f t="shared" si="2"/>
        <v>83.47826086956522</v>
      </c>
      <c r="L23" s="24">
        <f t="shared" si="3"/>
        <v>133.56521739130434</v>
      </c>
      <c r="M23" s="25">
        <f t="shared" si="4"/>
        <v>83.47826086956522</v>
      </c>
      <c r="N23" s="100">
        <f t="shared" si="5"/>
        <v>64.27826086956522</v>
      </c>
    </row>
    <row r="24" spans="1:14" ht="12.75">
      <c r="A24" s="7" t="s">
        <v>6</v>
      </c>
      <c r="B24" s="5">
        <v>21.1</v>
      </c>
      <c r="C24" s="28">
        <v>75</v>
      </c>
      <c r="D24" s="12">
        <f t="shared" si="0"/>
        <v>1582.5</v>
      </c>
      <c r="E24" s="28">
        <v>1</v>
      </c>
      <c r="F24" s="12">
        <f t="shared" si="1"/>
        <v>21.1</v>
      </c>
      <c r="G24" s="1" t="s">
        <v>18</v>
      </c>
      <c r="H24" s="1">
        <v>1.6</v>
      </c>
      <c r="I24" s="1">
        <v>1</v>
      </c>
      <c r="J24" s="1">
        <v>18.4</v>
      </c>
      <c r="K24" s="22">
        <f t="shared" si="2"/>
        <v>86.0054347826087</v>
      </c>
      <c r="L24" s="24">
        <f t="shared" si="3"/>
        <v>137.60869565217394</v>
      </c>
      <c r="M24" s="25">
        <f t="shared" si="4"/>
        <v>86.0054347826087</v>
      </c>
      <c r="N24" s="100">
        <f t="shared" si="5"/>
        <v>64.9054347826087</v>
      </c>
    </row>
    <row r="25" spans="1:14" ht="12.75">
      <c r="A25" s="6" t="s">
        <v>7</v>
      </c>
      <c r="B25" s="2">
        <v>23.7</v>
      </c>
      <c r="C25" s="28">
        <v>75</v>
      </c>
      <c r="D25" s="12">
        <f t="shared" si="0"/>
        <v>1777.5</v>
      </c>
      <c r="E25" s="28">
        <v>1</v>
      </c>
      <c r="F25" s="12">
        <f t="shared" si="1"/>
        <v>23.7</v>
      </c>
      <c r="G25" s="1" t="s">
        <v>18</v>
      </c>
      <c r="H25" s="1">
        <v>1.6</v>
      </c>
      <c r="I25" s="1">
        <v>1</v>
      </c>
      <c r="J25" s="1">
        <v>18.4</v>
      </c>
      <c r="K25" s="22">
        <f t="shared" si="2"/>
        <v>96.60326086956522</v>
      </c>
      <c r="L25" s="24">
        <f t="shared" si="3"/>
        <v>154.56521739130437</v>
      </c>
      <c r="M25" s="25">
        <f t="shared" si="4"/>
        <v>96.60326086956522</v>
      </c>
      <c r="N25" s="100">
        <f t="shared" si="5"/>
        <v>72.90326086956522</v>
      </c>
    </row>
    <row r="26" spans="1:14" ht="12.75">
      <c r="A26" s="7" t="s">
        <v>8</v>
      </c>
      <c r="B26" s="5">
        <v>25.9</v>
      </c>
      <c r="C26" s="28">
        <v>75</v>
      </c>
      <c r="D26" s="12">
        <f t="shared" si="0"/>
        <v>1942.5</v>
      </c>
      <c r="E26" s="28">
        <v>1</v>
      </c>
      <c r="F26" s="12">
        <f t="shared" si="1"/>
        <v>25.9</v>
      </c>
      <c r="G26" s="1" t="s">
        <v>18</v>
      </c>
      <c r="H26" s="1">
        <v>1.6</v>
      </c>
      <c r="I26" s="1">
        <v>1</v>
      </c>
      <c r="J26" s="1">
        <v>18.4</v>
      </c>
      <c r="K26" s="22">
        <f t="shared" si="2"/>
        <v>105.57065217391305</v>
      </c>
      <c r="L26" s="24">
        <f t="shared" si="3"/>
        <v>168.91304347826087</v>
      </c>
      <c r="M26" s="25">
        <f t="shared" si="4"/>
        <v>105.57065217391305</v>
      </c>
      <c r="N26" s="100">
        <f t="shared" si="5"/>
        <v>79.67065217391306</v>
      </c>
    </row>
    <row r="27" spans="1:14" ht="12.75">
      <c r="A27" s="6" t="s">
        <v>9</v>
      </c>
      <c r="B27" s="2">
        <v>28.2</v>
      </c>
      <c r="C27" s="28">
        <v>75</v>
      </c>
      <c r="D27" s="12">
        <f t="shared" si="0"/>
        <v>2115</v>
      </c>
      <c r="E27" s="28">
        <v>1</v>
      </c>
      <c r="F27" s="12">
        <f t="shared" si="1"/>
        <v>28.2</v>
      </c>
      <c r="G27" s="1" t="s">
        <v>18</v>
      </c>
      <c r="H27" s="1">
        <v>1.6</v>
      </c>
      <c r="I27" s="1">
        <v>1</v>
      </c>
      <c r="J27" s="1">
        <v>18.4</v>
      </c>
      <c r="K27" s="22">
        <f t="shared" si="2"/>
        <v>114.94565217391305</v>
      </c>
      <c r="L27" s="24">
        <f t="shared" si="3"/>
        <v>183.91304347826087</v>
      </c>
      <c r="M27" s="25">
        <f t="shared" si="4"/>
        <v>114.94565217391305</v>
      </c>
      <c r="N27" s="100">
        <f t="shared" si="5"/>
        <v>86.74565217391304</v>
      </c>
    </row>
    <row r="28" spans="1:14" ht="12.75">
      <c r="A28" s="6" t="s">
        <v>10</v>
      </c>
      <c r="B28" s="2">
        <v>30.4</v>
      </c>
      <c r="C28" s="28">
        <v>55</v>
      </c>
      <c r="D28" s="12">
        <f t="shared" si="0"/>
        <v>1672</v>
      </c>
      <c r="E28" s="28">
        <v>1</v>
      </c>
      <c r="F28" s="12">
        <f t="shared" si="1"/>
        <v>30.4</v>
      </c>
      <c r="G28" s="1" t="s">
        <v>18</v>
      </c>
      <c r="H28" s="1">
        <v>1.6</v>
      </c>
      <c r="I28" s="1">
        <v>1</v>
      </c>
      <c r="J28" s="1">
        <v>18.4</v>
      </c>
      <c r="K28" s="22">
        <f t="shared" si="2"/>
        <v>90.86956521739131</v>
      </c>
      <c r="L28" s="24">
        <f t="shared" si="3"/>
        <v>145.3913043478261</v>
      </c>
      <c r="M28" s="25">
        <f t="shared" si="4"/>
        <v>90.86956521739131</v>
      </c>
      <c r="N28" s="100">
        <f t="shared" si="5"/>
        <v>60.46956521739131</v>
      </c>
    </row>
    <row r="29" spans="1:14" ht="12.75">
      <c r="A29" s="8" t="s">
        <v>11</v>
      </c>
      <c r="B29" s="3">
        <v>33</v>
      </c>
      <c r="C29" s="28">
        <v>55</v>
      </c>
      <c r="D29" s="12">
        <f t="shared" si="0"/>
        <v>1815</v>
      </c>
      <c r="E29" s="28">
        <v>1</v>
      </c>
      <c r="F29" s="12">
        <f t="shared" si="1"/>
        <v>33</v>
      </c>
      <c r="G29" s="1" t="s">
        <v>18</v>
      </c>
      <c r="H29" s="1">
        <v>1.6</v>
      </c>
      <c r="I29" s="1">
        <v>1</v>
      </c>
      <c r="J29" s="1">
        <v>18.4</v>
      </c>
      <c r="K29" s="22">
        <f t="shared" si="2"/>
        <v>98.6413043478261</v>
      </c>
      <c r="L29" s="24">
        <f t="shared" si="3"/>
        <v>157.82608695652175</v>
      </c>
      <c r="M29" s="25">
        <f t="shared" si="4"/>
        <v>98.6413043478261</v>
      </c>
      <c r="N29" s="100">
        <f t="shared" si="5"/>
        <v>65.6413043478261</v>
      </c>
    </row>
    <row r="30" spans="1:14" ht="12.75">
      <c r="A30" s="6" t="s">
        <v>12</v>
      </c>
      <c r="B30" s="2">
        <v>36.5</v>
      </c>
      <c r="C30" s="28">
        <v>55</v>
      </c>
      <c r="D30" s="12">
        <f t="shared" si="0"/>
        <v>2007.5</v>
      </c>
      <c r="E30" s="28">
        <v>1</v>
      </c>
      <c r="F30" s="12">
        <f t="shared" si="1"/>
        <v>36.5</v>
      </c>
      <c r="G30" s="1" t="s">
        <v>18</v>
      </c>
      <c r="H30" s="1">
        <v>1.6</v>
      </c>
      <c r="I30" s="1">
        <v>1</v>
      </c>
      <c r="J30" s="1">
        <v>18.4</v>
      </c>
      <c r="K30" s="22">
        <f t="shared" si="2"/>
        <v>109.10326086956523</v>
      </c>
      <c r="L30" s="24">
        <f t="shared" si="3"/>
        <v>174.56521739130437</v>
      </c>
      <c r="M30" s="25">
        <f t="shared" si="4"/>
        <v>109.10326086956523</v>
      </c>
      <c r="N30" s="100">
        <f t="shared" si="5"/>
        <v>72.60326086956523</v>
      </c>
    </row>
    <row r="31" spans="1:14" ht="12.75">
      <c r="A31" s="8" t="s">
        <v>13</v>
      </c>
      <c r="B31" s="3">
        <v>42.5</v>
      </c>
      <c r="C31" s="28">
        <v>55</v>
      </c>
      <c r="D31" s="12">
        <f t="shared" si="0"/>
        <v>2337.5</v>
      </c>
      <c r="E31" s="28">
        <v>1</v>
      </c>
      <c r="F31" s="12">
        <f t="shared" si="1"/>
        <v>42.5</v>
      </c>
      <c r="G31" s="1" t="s">
        <v>18</v>
      </c>
      <c r="H31" s="1">
        <v>1.6</v>
      </c>
      <c r="I31" s="1">
        <v>1</v>
      </c>
      <c r="J31" s="1">
        <v>18.4</v>
      </c>
      <c r="K31" s="22">
        <f t="shared" si="2"/>
        <v>127.03804347826087</v>
      </c>
      <c r="L31" s="24">
        <f t="shared" si="3"/>
        <v>203.2608695652174</v>
      </c>
      <c r="M31" s="25">
        <f t="shared" si="4"/>
        <v>127.03804347826087</v>
      </c>
      <c r="N31" s="100">
        <f t="shared" si="5"/>
        <v>84.53804347826087</v>
      </c>
    </row>
    <row r="32" spans="1:14" ht="13.5" thickBot="1">
      <c r="A32" s="9" t="s">
        <v>14</v>
      </c>
      <c r="B32" s="10">
        <v>49.5</v>
      </c>
      <c r="C32" s="30">
        <v>55</v>
      </c>
      <c r="D32" s="14">
        <f t="shared" si="0"/>
        <v>2722.5</v>
      </c>
      <c r="E32" s="30">
        <v>1</v>
      </c>
      <c r="F32" s="14">
        <f t="shared" si="1"/>
        <v>49.5</v>
      </c>
      <c r="G32" s="11" t="s">
        <v>18</v>
      </c>
      <c r="H32" s="11">
        <v>1.6</v>
      </c>
      <c r="I32" s="11">
        <v>1</v>
      </c>
      <c r="J32" s="11">
        <v>18.4</v>
      </c>
      <c r="K32" s="23">
        <f t="shared" si="2"/>
        <v>147.96195652173915</v>
      </c>
      <c r="L32" s="31">
        <f t="shared" si="3"/>
        <v>236.73913043478265</v>
      </c>
      <c r="M32" s="26">
        <f t="shared" si="4"/>
        <v>147.96195652173915</v>
      </c>
      <c r="N32" s="101">
        <f t="shared" si="5"/>
        <v>98.46195652173915</v>
      </c>
    </row>
    <row r="33" spans="1:14" ht="13.5" thickBot="1">
      <c r="A33" s="421" t="s">
        <v>44</v>
      </c>
      <c r="B33" s="422"/>
      <c r="C33" s="422"/>
      <c r="D33" s="422"/>
      <c r="E33" s="422"/>
      <c r="F33" s="422"/>
      <c r="G33" s="422"/>
      <c r="H33" s="422"/>
      <c r="I33" s="422"/>
      <c r="J33" s="422"/>
      <c r="K33" s="422"/>
      <c r="L33" s="422"/>
      <c r="M33" s="422"/>
      <c r="N33" s="423"/>
    </row>
    <row r="34" spans="1:14" ht="12.75">
      <c r="A34" s="32" t="s">
        <v>1</v>
      </c>
      <c r="B34" s="33">
        <v>11.4</v>
      </c>
      <c r="C34" s="34">
        <v>100</v>
      </c>
      <c r="D34" s="35">
        <f t="shared" si="0"/>
        <v>1140</v>
      </c>
      <c r="E34" s="34">
        <v>1.5</v>
      </c>
      <c r="F34" s="35">
        <f t="shared" si="1"/>
        <v>17.1</v>
      </c>
      <c r="G34" s="36" t="s">
        <v>20</v>
      </c>
      <c r="H34" s="36">
        <v>2.2</v>
      </c>
      <c r="I34" s="36">
        <v>1</v>
      </c>
      <c r="J34" s="1">
        <v>23.8</v>
      </c>
      <c r="K34" s="37">
        <f t="shared" si="2"/>
        <v>47.89915966386555</v>
      </c>
      <c r="L34" s="38">
        <f t="shared" si="3"/>
        <v>105.37815126050421</v>
      </c>
      <c r="M34" s="39">
        <f t="shared" si="4"/>
        <v>47.89915966386555</v>
      </c>
      <c r="N34" s="102">
        <f t="shared" si="5"/>
        <v>30.799159663865545</v>
      </c>
    </row>
    <row r="35" spans="1:14" ht="12.75">
      <c r="A35" s="7" t="s">
        <v>2</v>
      </c>
      <c r="B35" s="5">
        <v>13.5</v>
      </c>
      <c r="C35" s="28">
        <v>100</v>
      </c>
      <c r="D35" s="12">
        <f t="shared" si="0"/>
        <v>1350</v>
      </c>
      <c r="E35" s="28">
        <v>1.5</v>
      </c>
      <c r="F35" s="12">
        <f t="shared" si="1"/>
        <v>20.25</v>
      </c>
      <c r="G35" s="1" t="s">
        <v>20</v>
      </c>
      <c r="H35" s="1">
        <v>2.2</v>
      </c>
      <c r="I35" s="1">
        <v>1</v>
      </c>
      <c r="J35" s="1">
        <v>23.8</v>
      </c>
      <c r="K35" s="22">
        <f t="shared" si="2"/>
        <v>56.72268907563025</v>
      </c>
      <c r="L35" s="24">
        <f t="shared" si="3"/>
        <v>124.78991596638656</v>
      </c>
      <c r="M35" s="25">
        <f t="shared" si="4"/>
        <v>56.72268907563025</v>
      </c>
      <c r="N35" s="100">
        <f t="shared" si="5"/>
        <v>36.47268907563025</v>
      </c>
    </row>
    <row r="36" spans="1:14" ht="12.75">
      <c r="A36" s="6" t="s">
        <v>3</v>
      </c>
      <c r="B36" s="2">
        <v>15.5</v>
      </c>
      <c r="C36" s="28">
        <v>80</v>
      </c>
      <c r="D36" s="12">
        <f t="shared" si="0"/>
        <v>1240</v>
      </c>
      <c r="E36" s="28">
        <v>1</v>
      </c>
      <c r="F36" s="12">
        <f t="shared" si="1"/>
        <v>15.5</v>
      </c>
      <c r="G36" s="1" t="s">
        <v>20</v>
      </c>
      <c r="H36" s="1">
        <v>2.2</v>
      </c>
      <c r="I36" s="1">
        <v>1</v>
      </c>
      <c r="J36" s="1">
        <v>23.8</v>
      </c>
      <c r="K36" s="22">
        <f t="shared" si="2"/>
        <v>52.10084033613445</v>
      </c>
      <c r="L36" s="24">
        <f t="shared" si="3"/>
        <v>114.6218487394958</v>
      </c>
      <c r="M36" s="25">
        <f t="shared" si="4"/>
        <v>52.10084033613445</v>
      </c>
      <c r="N36" s="100">
        <f t="shared" si="5"/>
        <v>36.60084033613445</v>
      </c>
    </row>
    <row r="37" spans="1:14" ht="12.75">
      <c r="A37" s="7" t="s">
        <v>4</v>
      </c>
      <c r="B37" s="5">
        <v>17.2</v>
      </c>
      <c r="C37" s="28">
        <v>80</v>
      </c>
      <c r="D37" s="12">
        <f t="shared" si="0"/>
        <v>1376</v>
      </c>
      <c r="E37" s="28">
        <v>1</v>
      </c>
      <c r="F37" s="12">
        <f t="shared" si="1"/>
        <v>17.2</v>
      </c>
      <c r="G37" s="1" t="s">
        <v>20</v>
      </c>
      <c r="H37" s="1">
        <v>2.2</v>
      </c>
      <c r="I37" s="1">
        <v>1</v>
      </c>
      <c r="J37" s="1">
        <v>23.8</v>
      </c>
      <c r="K37" s="22">
        <f t="shared" si="2"/>
        <v>57.81512605042017</v>
      </c>
      <c r="L37" s="24">
        <f t="shared" si="3"/>
        <v>127.19327731092439</v>
      </c>
      <c r="M37" s="25">
        <f t="shared" si="4"/>
        <v>57.81512605042017</v>
      </c>
      <c r="N37" s="100">
        <f t="shared" si="5"/>
        <v>40.61512605042017</v>
      </c>
    </row>
    <row r="38" spans="1:14" ht="12.75">
      <c r="A38" s="6" t="s">
        <v>5</v>
      </c>
      <c r="B38" s="2">
        <v>19.2</v>
      </c>
      <c r="C38" s="28">
        <v>80</v>
      </c>
      <c r="D38" s="12">
        <f t="shared" si="0"/>
        <v>1536</v>
      </c>
      <c r="E38" s="28">
        <v>1</v>
      </c>
      <c r="F38" s="12">
        <f t="shared" si="1"/>
        <v>19.2</v>
      </c>
      <c r="G38" s="1" t="s">
        <v>20</v>
      </c>
      <c r="H38" s="1">
        <v>2.2</v>
      </c>
      <c r="I38" s="1">
        <v>1</v>
      </c>
      <c r="J38" s="1">
        <v>23.8</v>
      </c>
      <c r="K38" s="22">
        <f t="shared" si="2"/>
        <v>64.53781512605042</v>
      </c>
      <c r="L38" s="24">
        <f t="shared" si="3"/>
        <v>141.98319327731093</v>
      </c>
      <c r="M38" s="25">
        <f t="shared" si="4"/>
        <v>64.53781512605042</v>
      </c>
      <c r="N38" s="100">
        <f t="shared" si="5"/>
        <v>45.337815126050415</v>
      </c>
    </row>
    <row r="39" spans="1:14" ht="12.75">
      <c r="A39" s="7" t="s">
        <v>6</v>
      </c>
      <c r="B39" s="5">
        <v>21.1</v>
      </c>
      <c r="C39" s="28">
        <v>75</v>
      </c>
      <c r="D39" s="12">
        <f t="shared" si="0"/>
        <v>1582.5</v>
      </c>
      <c r="E39" s="28">
        <v>1</v>
      </c>
      <c r="F39" s="12">
        <f t="shared" si="1"/>
        <v>21.1</v>
      </c>
      <c r="G39" s="1" t="s">
        <v>20</v>
      </c>
      <c r="H39" s="1">
        <v>2.2</v>
      </c>
      <c r="I39" s="1">
        <v>1</v>
      </c>
      <c r="J39" s="1">
        <v>23.8</v>
      </c>
      <c r="K39" s="22">
        <f t="shared" si="2"/>
        <v>66.49159663865547</v>
      </c>
      <c r="L39" s="24">
        <f t="shared" si="3"/>
        <v>146.28151260504202</v>
      </c>
      <c r="M39" s="25">
        <f t="shared" si="4"/>
        <v>66.49159663865547</v>
      </c>
      <c r="N39" s="100">
        <f t="shared" si="5"/>
        <v>45.391596638655464</v>
      </c>
    </row>
    <row r="40" spans="1:14" ht="12.75">
      <c r="A40" s="6" t="s">
        <v>7</v>
      </c>
      <c r="B40" s="2">
        <v>23.7</v>
      </c>
      <c r="C40" s="28">
        <v>75</v>
      </c>
      <c r="D40" s="12">
        <f t="shared" si="0"/>
        <v>1777.5</v>
      </c>
      <c r="E40" s="28">
        <v>1</v>
      </c>
      <c r="F40" s="12">
        <f t="shared" si="1"/>
        <v>23.7</v>
      </c>
      <c r="G40" s="1" t="s">
        <v>20</v>
      </c>
      <c r="H40" s="1">
        <v>2.2</v>
      </c>
      <c r="I40" s="1">
        <v>1</v>
      </c>
      <c r="J40" s="1">
        <v>23.8</v>
      </c>
      <c r="K40" s="22">
        <f t="shared" si="2"/>
        <v>74.68487394957982</v>
      </c>
      <c r="L40" s="24">
        <f t="shared" si="3"/>
        <v>164.30672268907563</v>
      </c>
      <c r="M40" s="25">
        <f t="shared" si="4"/>
        <v>74.68487394957982</v>
      </c>
      <c r="N40" s="100">
        <f t="shared" si="5"/>
        <v>50.98487394957982</v>
      </c>
    </row>
    <row r="41" spans="1:14" ht="12.75">
      <c r="A41" s="7" t="s">
        <v>8</v>
      </c>
      <c r="B41" s="5">
        <v>25.9</v>
      </c>
      <c r="C41" s="28">
        <v>75</v>
      </c>
      <c r="D41" s="12">
        <f t="shared" si="0"/>
        <v>1942.5</v>
      </c>
      <c r="E41" s="28">
        <v>1</v>
      </c>
      <c r="F41" s="12">
        <f t="shared" si="1"/>
        <v>25.9</v>
      </c>
      <c r="G41" s="1" t="s">
        <v>20</v>
      </c>
      <c r="H41" s="1">
        <v>2.2</v>
      </c>
      <c r="I41" s="1">
        <v>1</v>
      </c>
      <c r="J41" s="1">
        <v>23.8</v>
      </c>
      <c r="K41" s="22">
        <f t="shared" si="2"/>
        <v>81.61764705882352</v>
      </c>
      <c r="L41" s="24">
        <f t="shared" si="3"/>
        <v>179.55882352941177</v>
      </c>
      <c r="M41" s="25">
        <f t="shared" si="4"/>
        <v>81.61764705882352</v>
      </c>
      <c r="N41" s="100">
        <f t="shared" si="5"/>
        <v>55.71764705882352</v>
      </c>
    </row>
    <row r="42" spans="1:14" ht="12.75">
      <c r="A42" s="6" t="s">
        <v>9</v>
      </c>
      <c r="B42" s="2">
        <v>28.2</v>
      </c>
      <c r="C42" s="28">
        <v>75</v>
      </c>
      <c r="D42" s="12">
        <f t="shared" si="0"/>
        <v>2115</v>
      </c>
      <c r="E42" s="28">
        <v>1</v>
      </c>
      <c r="F42" s="12">
        <f t="shared" si="1"/>
        <v>28.2</v>
      </c>
      <c r="G42" s="1" t="s">
        <v>20</v>
      </c>
      <c r="H42" s="1">
        <v>2.2</v>
      </c>
      <c r="I42" s="1">
        <v>1</v>
      </c>
      <c r="J42" s="1">
        <v>23.8</v>
      </c>
      <c r="K42" s="22">
        <f t="shared" si="2"/>
        <v>88.8655462184874</v>
      </c>
      <c r="L42" s="24">
        <f t="shared" si="3"/>
        <v>195.50420168067228</v>
      </c>
      <c r="M42" s="25">
        <f t="shared" si="4"/>
        <v>88.8655462184874</v>
      </c>
      <c r="N42" s="100">
        <f t="shared" si="5"/>
        <v>60.66554621848739</v>
      </c>
    </row>
    <row r="43" spans="1:14" ht="12.75">
      <c r="A43" s="6" t="s">
        <v>10</v>
      </c>
      <c r="B43" s="2">
        <v>30.4</v>
      </c>
      <c r="C43" s="28">
        <v>55</v>
      </c>
      <c r="D43" s="12">
        <f t="shared" si="0"/>
        <v>1672</v>
      </c>
      <c r="E43" s="28">
        <v>1</v>
      </c>
      <c r="F43" s="12">
        <f t="shared" si="1"/>
        <v>30.4</v>
      </c>
      <c r="G43" s="1" t="s">
        <v>20</v>
      </c>
      <c r="H43" s="1">
        <v>2.2</v>
      </c>
      <c r="I43" s="1">
        <v>1</v>
      </c>
      <c r="J43" s="1">
        <v>23.8</v>
      </c>
      <c r="K43" s="22">
        <f t="shared" si="2"/>
        <v>70.25210084033613</v>
      </c>
      <c r="L43" s="24">
        <f t="shared" si="3"/>
        <v>154.5546218487395</v>
      </c>
      <c r="M43" s="25">
        <f t="shared" si="4"/>
        <v>70.25210084033613</v>
      </c>
      <c r="N43" s="100">
        <f t="shared" si="5"/>
        <v>39.85210084033613</v>
      </c>
    </row>
    <row r="44" spans="1:14" ht="12.75">
      <c r="A44" s="8" t="s">
        <v>11</v>
      </c>
      <c r="B44" s="3">
        <v>33</v>
      </c>
      <c r="C44" s="28">
        <v>55</v>
      </c>
      <c r="D44" s="12">
        <f t="shared" si="0"/>
        <v>1815</v>
      </c>
      <c r="E44" s="28">
        <v>1</v>
      </c>
      <c r="F44" s="12">
        <f t="shared" si="1"/>
        <v>33</v>
      </c>
      <c r="G44" s="1" t="s">
        <v>20</v>
      </c>
      <c r="H44" s="1">
        <v>2.2</v>
      </c>
      <c r="I44" s="1">
        <v>1</v>
      </c>
      <c r="J44" s="1">
        <v>23.8</v>
      </c>
      <c r="K44" s="22">
        <f t="shared" si="2"/>
        <v>76.26050420168067</v>
      </c>
      <c r="L44" s="24">
        <f t="shared" si="3"/>
        <v>167.7731092436975</v>
      </c>
      <c r="M44" s="25">
        <f t="shared" si="4"/>
        <v>76.26050420168067</v>
      </c>
      <c r="N44" s="100">
        <f t="shared" si="5"/>
        <v>43.260504201680675</v>
      </c>
    </row>
    <row r="45" spans="1:14" ht="12.75">
      <c r="A45" s="6" t="s">
        <v>12</v>
      </c>
      <c r="B45" s="2">
        <v>36.5</v>
      </c>
      <c r="C45" s="28">
        <v>55</v>
      </c>
      <c r="D45" s="12">
        <f t="shared" si="0"/>
        <v>2007.5</v>
      </c>
      <c r="E45" s="28">
        <v>1</v>
      </c>
      <c r="F45" s="12">
        <f t="shared" si="1"/>
        <v>36.5</v>
      </c>
      <c r="G45" s="1" t="s">
        <v>20</v>
      </c>
      <c r="H45" s="1">
        <v>2.2</v>
      </c>
      <c r="I45" s="1">
        <v>1</v>
      </c>
      <c r="J45" s="1">
        <v>23.8</v>
      </c>
      <c r="K45" s="22">
        <f t="shared" si="2"/>
        <v>84.34873949579831</v>
      </c>
      <c r="L45" s="24">
        <f t="shared" si="3"/>
        <v>185.5672268907563</v>
      </c>
      <c r="M45" s="25">
        <f t="shared" si="4"/>
        <v>84.34873949579831</v>
      </c>
      <c r="N45" s="100">
        <f t="shared" si="5"/>
        <v>47.84873949579831</v>
      </c>
    </row>
    <row r="46" spans="1:14" ht="12.75">
      <c r="A46" s="8" t="s">
        <v>13</v>
      </c>
      <c r="B46" s="3">
        <v>42.5</v>
      </c>
      <c r="C46" s="28">
        <v>55</v>
      </c>
      <c r="D46" s="12">
        <f t="shared" si="0"/>
        <v>2337.5</v>
      </c>
      <c r="E46" s="28">
        <v>1</v>
      </c>
      <c r="F46" s="12">
        <f t="shared" si="1"/>
        <v>42.5</v>
      </c>
      <c r="G46" s="1" t="s">
        <v>20</v>
      </c>
      <c r="H46" s="1">
        <v>2.2</v>
      </c>
      <c r="I46" s="1">
        <v>1</v>
      </c>
      <c r="J46" s="1">
        <v>23.8</v>
      </c>
      <c r="K46" s="22">
        <f t="shared" si="2"/>
        <v>98.21428571428571</v>
      </c>
      <c r="L46" s="24">
        <f t="shared" si="3"/>
        <v>216.07142857142858</v>
      </c>
      <c r="M46" s="25">
        <f t="shared" si="4"/>
        <v>98.21428571428571</v>
      </c>
      <c r="N46" s="100">
        <f t="shared" si="5"/>
        <v>55.71428571428571</v>
      </c>
    </row>
    <row r="47" spans="1:14" ht="13.5" thickBot="1">
      <c r="A47" s="9" t="s">
        <v>14</v>
      </c>
      <c r="B47" s="10">
        <v>49.5</v>
      </c>
      <c r="C47" s="30">
        <v>55</v>
      </c>
      <c r="D47" s="14">
        <f t="shared" si="0"/>
        <v>2722.5</v>
      </c>
      <c r="E47" s="30">
        <v>1</v>
      </c>
      <c r="F47" s="14">
        <f t="shared" si="1"/>
        <v>49.5</v>
      </c>
      <c r="G47" s="11" t="s">
        <v>20</v>
      </c>
      <c r="H47" s="11">
        <v>2.2</v>
      </c>
      <c r="I47" s="11">
        <v>1</v>
      </c>
      <c r="J47" s="11">
        <v>23.8</v>
      </c>
      <c r="K47" s="23">
        <f t="shared" si="2"/>
        <v>114.390756302521</v>
      </c>
      <c r="L47" s="31">
        <f t="shared" si="3"/>
        <v>251.6596638655462</v>
      </c>
      <c r="M47" s="26">
        <f t="shared" si="4"/>
        <v>114.390756302521</v>
      </c>
      <c r="N47" s="101">
        <f t="shared" si="5"/>
        <v>64.890756302521</v>
      </c>
    </row>
    <row r="48" spans="1:14" ht="13.5" thickBot="1">
      <c r="A48" s="421" t="s">
        <v>45</v>
      </c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3"/>
    </row>
    <row r="49" spans="1:14" ht="12.75">
      <c r="A49" s="32" t="s">
        <v>1</v>
      </c>
      <c r="B49" s="33">
        <v>11.4</v>
      </c>
      <c r="C49" s="34">
        <v>100</v>
      </c>
      <c r="D49" s="35">
        <f t="shared" si="0"/>
        <v>1140</v>
      </c>
      <c r="E49" s="34">
        <v>1.5</v>
      </c>
      <c r="F49" s="35">
        <f t="shared" si="1"/>
        <v>17.1</v>
      </c>
      <c r="G49" s="36" t="s">
        <v>19</v>
      </c>
      <c r="H49" s="36">
        <v>2.8</v>
      </c>
      <c r="I49" s="36">
        <v>1</v>
      </c>
      <c r="J49" s="36">
        <v>29.2</v>
      </c>
      <c r="K49" s="37">
        <f t="shared" si="2"/>
        <v>39.04109589041096</v>
      </c>
      <c r="L49" s="38">
        <f t="shared" si="3"/>
        <v>109.31506849315068</v>
      </c>
      <c r="M49" s="39">
        <f t="shared" si="4"/>
        <v>39.04109589041096</v>
      </c>
      <c r="N49" s="102">
        <f t="shared" si="5"/>
        <v>21.941095890410956</v>
      </c>
    </row>
    <row r="50" spans="1:14" ht="12.75">
      <c r="A50" s="7" t="s">
        <v>2</v>
      </c>
      <c r="B50" s="5">
        <v>13.5</v>
      </c>
      <c r="C50" s="28">
        <v>100</v>
      </c>
      <c r="D50" s="12">
        <f t="shared" si="0"/>
        <v>1350</v>
      </c>
      <c r="E50" s="28">
        <v>1.5</v>
      </c>
      <c r="F50" s="12">
        <f t="shared" si="1"/>
        <v>20.25</v>
      </c>
      <c r="G50" s="1" t="s">
        <v>19</v>
      </c>
      <c r="H50" s="1">
        <v>2.8</v>
      </c>
      <c r="I50" s="1">
        <v>1</v>
      </c>
      <c r="J50" s="1">
        <v>29.2</v>
      </c>
      <c r="K50" s="22">
        <f t="shared" si="2"/>
        <v>46.23287671232877</v>
      </c>
      <c r="L50" s="24">
        <f t="shared" si="3"/>
        <v>129.45205479452054</v>
      </c>
      <c r="M50" s="25">
        <f t="shared" si="4"/>
        <v>46.23287671232877</v>
      </c>
      <c r="N50" s="100">
        <f t="shared" si="5"/>
        <v>25.982876712328768</v>
      </c>
    </row>
    <row r="51" spans="1:14" ht="12.75">
      <c r="A51" s="6" t="s">
        <v>3</v>
      </c>
      <c r="B51" s="2">
        <v>15.5</v>
      </c>
      <c r="C51" s="28">
        <v>80</v>
      </c>
      <c r="D51" s="12">
        <f t="shared" si="0"/>
        <v>1240</v>
      </c>
      <c r="E51" s="28">
        <v>1</v>
      </c>
      <c r="F51" s="12">
        <f t="shared" si="1"/>
        <v>15.5</v>
      </c>
      <c r="G51" s="1" t="s">
        <v>19</v>
      </c>
      <c r="H51" s="1">
        <v>2.8</v>
      </c>
      <c r="I51" s="1">
        <v>1</v>
      </c>
      <c r="J51" s="1">
        <v>29.2</v>
      </c>
      <c r="K51" s="22">
        <f t="shared" si="2"/>
        <v>42.465753424657535</v>
      </c>
      <c r="L51" s="24">
        <f t="shared" si="3"/>
        <v>118.90410958904108</v>
      </c>
      <c r="M51" s="25">
        <f t="shared" si="4"/>
        <v>42.465753424657535</v>
      </c>
      <c r="N51" s="100">
        <f t="shared" si="5"/>
        <v>26.965753424657535</v>
      </c>
    </row>
    <row r="52" spans="1:14" ht="12.75">
      <c r="A52" s="7" t="s">
        <v>4</v>
      </c>
      <c r="B52" s="5">
        <v>17.2</v>
      </c>
      <c r="C52" s="28">
        <v>80</v>
      </c>
      <c r="D52" s="12">
        <f t="shared" si="0"/>
        <v>1376</v>
      </c>
      <c r="E52" s="28">
        <v>1</v>
      </c>
      <c r="F52" s="12">
        <f t="shared" si="1"/>
        <v>17.2</v>
      </c>
      <c r="G52" s="1" t="s">
        <v>19</v>
      </c>
      <c r="H52" s="1">
        <v>2.8</v>
      </c>
      <c r="I52" s="1">
        <v>1</v>
      </c>
      <c r="J52" s="1">
        <v>29.2</v>
      </c>
      <c r="K52" s="22">
        <f t="shared" si="2"/>
        <v>47.12328767123288</v>
      </c>
      <c r="L52" s="24">
        <f t="shared" si="3"/>
        <v>131.94520547945206</v>
      </c>
      <c r="M52" s="25">
        <f t="shared" si="4"/>
        <v>47.12328767123288</v>
      </c>
      <c r="N52" s="100">
        <f t="shared" si="5"/>
        <v>29.92328767123288</v>
      </c>
    </row>
    <row r="53" spans="1:14" ht="12.75">
      <c r="A53" s="6" t="s">
        <v>5</v>
      </c>
      <c r="B53" s="2">
        <v>19.2</v>
      </c>
      <c r="C53" s="28">
        <v>80</v>
      </c>
      <c r="D53" s="12">
        <f t="shared" si="0"/>
        <v>1536</v>
      </c>
      <c r="E53" s="28">
        <v>1</v>
      </c>
      <c r="F53" s="12">
        <f t="shared" si="1"/>
        <v>19.2</v>
      </c>
      <c r="G53" s="1" t="s">
        <v>19</v>
      </c>
      <c r="H53" s="1">
        <v>2.8</v>
      </c>
      <c r="I53" s="1">
        <v>1</v>
      </c>
      <c r="J53" s="1">
        <v>29.2</v>
      </c>
      <c r="K53" s="22">
        <f t="shared" si="2"/>
        <v>52.6027397260274</v>
      </c>
      <c r="L53" s="24">
        <f t="shared" si="3"/>
        <v>147.2876712328767</v>
      </c>
      <c r="M53" s="25">
        <f t="shared" si="4"/>
        <v>52.6027397260274</v>
      </c>
      <c r="N53" s="100">
        <f t="shared" si="5"/>
        <v>33.402739726027406</v>
      </c>
    </row>
    <row r="54" spans="1:14" ht="12.75">
      <c r="A54" s="7" t="s">
        <v>6</v>
      </c>
      <c r="B54" s="5">
        <v>21.1</v>
      </c>
      <c r="C54" s="28">
        <v>75</v>
      </c>
      <c r="D54" s="12">
        <f t="shared" si="0"/>
        <v>1582.5</v>
      </c>
      <c r="E54" s="28">
        <v>1</v>
      </c>
      <c r="F54" s="12">
        <f t="shared" si="1"/>
        <v>21.1</v>
      </c>
      <c r="G54" s="1" t="s">
        <v>19</v>
      </c>
      <c r="H54" s="1">
        <v>2.8</v>
      </c>
      <c r="I54" s="1">
        <v>1</v>
      </c>
      <c r="J54" s="1">
        <v>29.2</v>
      </c>
      <c r="K54" s="22">
        <f t="shared" si="2"/>
        <v>54.195205479452056</v>
      </c>
      <c r="L54" s="24">
        <f t="shared" si="3"/>
        <v>151.74657534246575</v>
      </c>
      <c r="M54" s="25">
        <f t="shared" si="4"/>
        <v>54.195205479452056</v>
      </c>
      <c r="N54" s="100">
        <f t="shared" si="5"/>
        <v>33.095205479452055</v>
      </c>
    </row>
    <row r="55" spans="1:14" ht="12.75">
      <c r="A55" s="6" t="s">
        <v>7</v>
      </c>
      <c r="B55" s="2">
        <v>23.7</v>
      </c>
      <c r="C55" s="28">
        <v>75</v>
      </c>
      <c r="D55" s="12">
        <f t="shared" si="0"/>
        <v>1777.5</v>
      </c>
      <c r="E55" s="28">
        <v>1</v>
      </c>
      <c r="F55" s="12">
        <f t="shared" si="1"/>
        <v>23.7</v>
      </c>
      <c r="G55" s="1" t="s">
        <v>19</v>
      </c>
      <c r="H55" s="1">
        <v>2.8</v>
      </c>
      <c r="I55" s="1">
        <v>1</v>
      </c>
      <c r="J55" s="1">
        <v>29.2</v>
      </c>
      <c r="K55" s="22">
        <f t="shared" si="2"/>
        <v>60.87328767123288</v>
      </c>
      <c r="L55" s="24">
        <f t="shared" si="3"/>
        <v>170.44520547945206</v>
      </c>
      <c r="M55" s="25">
        <f t="shared" si="4"/>
        <v>60.87328767123288</v>
      </c>
      <c r="N55" s="100">
        <f t="shared" si="5"/>
        <v>37.173287671232885</v>
      </c>
    </row>
    <row r="56" spans="1:14" ht="12.75">
      <c r="A56" s="7" t="s">
        <v>8</v>
      </c>
      <c r="B56" s="5">
        <v>25.9</v>
      </c>
      <c r="C56" s="28">
        <v>75</v>
      </c>
      <c r="D56" s="12">
        <f t="shared" si="0"/>
        <v>1942.5</v>
      </c>
      <c r="E56" s="28">
        <v>1</v>
      </c>
      <c r="F56" s="12">
        <f t="shared" si="1"/>
        <v>25.9</v>
      </c>
      <c r="G56" s="1" t="s">
        <v>19</v>
      </c>
      <c r="H56" s="1">
        <v>2.8</v>
      </c>
      <c r="I56" s="1">
        <v>1</v>
      </c>
      <c r="J56" s="1">
        <v>29.2</v>
      </c>
      <c r="K56" s="22">
        <f t="shared" si="2"/>
        <v>66.52397260273973</v>
      </c>
      <c r="L56" s="24">
        <f t="shared" si="3"/>
        <v>186.26712328767124</v>
      </c>
      <c r="M56" s="25">
        <f t="shared" si="4"/>
        <v>66.52397260273973</v>
      </c>
      <c r="N56" s="100">
        <f t="shared" si="5"/>
        <v>40.623972602739734</v>
      </c>
    </row>
    <row r="57" spans="1:14" ht="12.75">
      <c r="A57" s="6" t="s">
        <v>9</v>
      </c>
      <c r="B57" s="2">
        <v>28.2</v>
      </c>
      <c r="C57" s="28">
        <v>75</v>
      </c>
      <c r="D57" s="12">
        <f t="shared" si="0"/>
        <v>2115</v>
      </c>
      <c r="E57" s="28">
        <v>1</v>
      </c>
      <c r="F57" s="12">
        <f t="shared" si="1"/>
        <v>28.2</v>
      </c>
      <c r="G57" s="1" t="s">
        <v>19</v>
      </c>
      <c r="H57" s="1">
        <v>2.8</v>
      </c>
      <c r="I57" s="1">
        <v>1</v>
      </c>
      <c r="J57" s="1">
        <v>29.2</v>
      </c>
      <c r="K57" s="22">
        <f t="shared" si="2"/>
        <v>72.43150684931507</v>
      </c>
      <c r="L57" s="24">
        <f t="shared" si="3"/>
        <v>202.8082191780822</v>
      </c>
      <c r="M57" s="25">
        <f t="shared" si="4"/>
        <v>72.43150684931507</v>
      </c>
      <c r="N57" s="100">
        <f t="shared" si="5"/>
        <v>44.23150684931507</v>
      </c>
    </row>
    <row r="58" spans="1:14" ht="12.75">
      <c r="A58" s="6" t="s">
        <v>10</v>
      </c>
      <c r="B58" s="2">
        <v>30.4</v>
      </c>
      <c r="C58" s="28">
        <v>55</v>
      </c>
      <c r="D58" s="12">
        <f t="shared" si="0"/>
        <v>1672</v>
      </c>
      <c r="E58" s="28">
        <v>1</v>
      </c>
      <c r="F58" s="12">
        <f t="shared" si="1"/>
        <v>30.4</v>
      </c>
      <c r="G58" s="1" t="s">
        <v>19</v>
      </c>
      <c r="H58" s="1">
        <v>2.8</v>
      </c>
      <c r="I58" s="1">
        <v>1</v>
      </c>
      <c r="J58" s="1">
        <v>29.2</v>
      </c>
      <c r="K58" s="22">
        <f t="shared" si="2"/>
        <v>57.26027397260274</v>
      </c>
      <c r="L58" s="24">
        <f t="shared" si="3"/>
        <v>160.32876712328766</v>
      </c>
      <c r="M58" s="25">
        <f t="shared" si="4"/>
        <v>57.26027397260274</v>
      </c>
      <c r="N58" s="100">
        <f t="shared" si="5"/>
        <v>26.86027397260274</v>
      </c>
    </row>
    <row r="59" spans="1:14" ht="12.75">
      <c r="A59" s="8" t="s">
        <v>11</v>
      </c>
      <c r="B59" s="3">
        <v>33</v>
      </c>
      <c r="C59" s="28">
        <v>55</v>
      </c>
      <c r="D59" s="12">
        <f t="shared" si="0"/>
        <v>1815</v>
      </c>
      <c r="E59" s="28">
        <v>1</v>
      </c>
      <c r="F59" s="12">
        <f t="shared" si="1"/>
        <v>33</v>
      </c>
      <c r="G59" s="1" t="s">
        <v>19</v>
      </c>
      <c r="H59" s="1">
        <v>2.8</v>
      </c>
      <c r="I59" s="1">
        <v>1</v>
      </c>
      <c r="J59" s="1">
        <v>29.2</v>
      </c>
      <c r="K59" s="22">
        <f t="shared" si="2"/>
        <v>62.157534246575345</v>
      </c>
      <c r="L59" s="24">
        <f t="shared" si="3"/>
        <v>174.04109589041096</v>
      </c>
      <c r="M59" s="25">
        <f t="shared" si="4"/>
        <v>62.157534246575345</v>
      </c>
      <c r="N59" s="100">
        <f t="shared" si="5"/>
        <v>29.157534246575345</v>
      </c>
    </row>
    <row r="60" spans="1:14" ht="12.75">
      <c r="A60" s="6" t="s">
        <v>12</v>
      </c>
      <c r="B60" s="2">
        <v>36.5</v>
      </c>
      <c r="C60" s="28">
        <v>55</v>
      </c>
      <c r="D60" s="12">
        <f t="shared" si="0"/>
        <v>2007.5</v>
      </c>
      <c r="E60" s="28">
        <v>1</v>
      </c>
      <c r="F60" s="12">
        <f t="shared" si="1"/>
        <v>36.5</v>
      </c>
      <c r="G60" s="1" t="s">
        <v>19</v>
      </c>
      <c r="H60" s="1">
        <v>2.8</v>
      </c>
      <c r="I60" s="1">
        <v>1</v>
      </c>
      <c r="J60" s="1">
        <v>29.2</v>
      </c>
      <c r="K60" s="22">
        <f t="shared" si="2"/>
        <v>68.75</v>
      </c>
      <c r="L60" s="24">
        <f t="shared" si="3"/>
        <v>192.5</v>
      </c>
      <c r="M60" s="25">
        <f t="shared" si="4"/>
        <v>68.75</v>
      </c>
      <c r="N60" s="100">
        <f t="shared" si="5"/>
        <v>32.25</v>
      </c>
    </row>
    <row r="61" spans="1:14" ht="12.75">
      <c r="A61" s="8" t="s">
        <v>13</v>
      </c>
      <c r="B61" s="3">
        <v>42.5</v>
      </c>
      <c r="C61" s="28">
        <v>55</v>
      </c>
      <c r="D61" s="12">
        <f t="shared" si="0"/>
        <v>2337.5</v>
      </c>
      <c r="E61" s="28">
        <v>1</v>
      </c>
      <c r="F61" s="12">
        <f t="shared" si="1"/>
        <v>42.5</v>
      </c>
      <c r="G61" s="1" t="s">
        <v>19</v>
      </c>
      <c r="H61" s="1">
        <v>2.8</v>
      </c>
      <c r="I61" s="1">
        <v>1</v>
      </c>
      <c r="J61" s="1">
        <v>29.2</v>
      </c>
      <c r="K61" s="22">
        <f t="shared" si="2"/>
        <v>80.0513698630137</v>
      </c>
      <c r="L61" s="24">
        <f t="shared" si="3"/>
        <v>224.14383561643837</v>
      </c>
      <c r="M61" s="25">
        <f t="shared" si="4"/>
        <v>80.0513698630137</v>
      </c>
      <c r="N61" s="100">
        <f t="shared" si="5"/>
        <v>37.551369863013704</v>
      </c>
    </row>
    <row r="62" spans="1:14" ht="13.5" thickBot="1">
      <c r="A62" s="9" t="s">
        <v>14</v>
      </c>
      <c r="B62" s="10">
        <v>49.5</v>
      </c>
      <c r="C62" s="30">
        <v>55</v>
      </c>
      <c r="D62" s="14">
        <f t="shared" si="0"/>
        <v>2722.5</v>
      </c>
      <c r="E62" s="30">
        <v>1</v>
      </c>
      <c r="F62" s="14">
        <f t="shared" si="1"/>
        <v>49.5</v>
      </c>
      <c r="G62" s="11" t="s">
        <v>19</v>
      </c>
      <c r="H62" s="11">
        <v>2.8</v>
      </c>
      <c r="I62" s="11">
        <v>1</v>
      </c>
      <c r="J62" s="11">
        <v>29.2</v>
      </c>
      <c r="K62" s="23">
        <f t="shared" si="2"/>
        <v>93.23630136986301</v>
      </c>
      <c r="L62" s="31">
        <f t="shared" si="3"/>
        <v>261.06164383561645</v>
      </c>
      <c r="M62" s="26">
        <f t="shared" si="4"/>
        <v>93.23630136986301</v>
      </c>
      <c r="N62" s="101">
        <f t="shared" si="5"/>
        <v>43.736301369863014</v>
      </c>
    </row>
    <row r="63" spans="1:15" ht="13.5" thickBot="1">
      <c r="A63" s="421" t="s">
        <v>222</v>
      </c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22"/>
      <c r="M63" s="422"/>
      <c r="N63" s="423"/>
      <c r="O63" s="43"/>
    </row>
    <row r="64" spans="1:15" ht="12.75">
      <c r="A64" s="6" t="s">
        <v>1</v>
      </c>
      <c r="B64" s="2">
        <v>11.4</v>
      </c>
      <c r="C64" s="28">
        <v>100</v>
      </c>
      <c r="D64" s="12">
        <f aca="true" t="shared" si="6" ref="D64:D77">B64*C64</f>
        <v>1140</v>
      </c>
      <c r="E64" s="28">
        <v>1.5</v>
      </c>
      <c r="F64" s="12">
        <f>B64*E64</f>
        <v>17.1</v>
      </c>
      <c r="G64" s="40" t="s">
        <v>225</v>
      </c>
      <c r="H64" s="40">
        <v>3.5</v>
      </c>
      <c r="I64" s="1">
        <v>1</v>
      </c>
      <c r="J64" s="1">
        <v>36.8</v>
      </c>
      <c r="K64" s="347">
        <f t="shared" si="2"/>
        <v>30.97826086956522</v>
      </c>
      <c r="L64" s="345">
        <f t="shared" si="3"/>
        <v>108.42391304347827</v>
      </c>
      <c r="M64" s="341">
        <f t="shared" si="4"/>
        <v>30.97826086956522</v>
      </c>
      <c r="N64" s="340">
        <f t="shared" si="5"/>
        <v>13.878260869565217</v>
      </c>
      <c r="O64" s="43"/>
    </row>
    <row r="65" spans="1:15" ht="12.75">
      <c r="A65" s="7" t="s">
        <v>2</v>
      </c>
      <c r="B65" s="5">
        <v>13.5</v>
      </c>
      <c r="C65" s="28">
        <v>100</v>
      </c>
      <c r="D65" s="12">
        <f t="shared" si="6"/>
        <v>1350</v>
      </c>
      <c r="E65" s="28">
        <v>1.5</v>
      </c>
      <c r="F65" s="12">
        <f>B65*E65</f>
        <v>20.25</v>
      </c>
      <c r="G65" s="40" t="s">
        <v>225</v>
      </c>
      <c r="H65" s="40">
        <v>3.5</v>
      </c>
      <c r="I65" s="1">
        <v>1</v>
      </c>
      <c r="J65" s="1">
        <v>36.8</v>
      </c>
      <c r="K65" s="347">
        <f t="shared" si="2"/>
        <v>36.684782608695656</v>
      </c>
      <c r="L65" s="345">
        <f t="shared" si="3"/>
        <v>128.3967391304348</v>
      </c>
      <c r="M65" s="341">
        <f t="shared" si="4"/>
        <v>36.684782608695656</v>
      </c>
      <c r="N65" s="340">
        <f t="shared" si="5"/>
        <v>16.434782608695656</v>
      </c>
      <c r="O65" s="43"/>
    </row>
    <row r="66" spans="1:15" ht="12.75">
      <c r="A66" s="6" t="s">
        <v>3</v>
      </c>
      <c r="B66" s="2">
        <v>15.5</v>
      </c>
      <c r="C66" s="28">
        <v>80</v>
      </c>
      <c r="D66" s="12">
        <f t="shared" si="6"/>
        <v>1240</v>
      </c>
      <c r="E66" s="28">
        <v>1</v>
      </c>
      <c r="F66" s="12">
        <f aca="true" t="shared" si="7" ref="F66:F77">B66*E66</f>
        <v>15.5</v>
      </c>
      <c r="G66" s="40" t="s">
        <v>225</v>
      </c>
      <c r="H66" s="335">
        <v>3.5</v>
      </c>
      <c r="I66" s="336">
        <v>1</v>
      </c>
      <c r="J66" s="1">
        <v>36.8</v>
      </c>
      <c r="K66" s="347">
        <f t="shared" si="2"/>
        <v>33.69565217391305</v>
      </c>
      <c r="L66" s="345">
        <f t="shared" si="3"/>
        <v>117.93478260869566</v>
      </c>
      <c r="M66" s="341">
        <f t="shared" si="4"/>
        <v>33.69565217391305</v>
      </c>
      <c r="N66" s="340">
        <f t="shared" si="5"/>
        <v>18.195652173913047</v>
      </c>
      <c r="O66" s="43"/>
    </row>
    <row r="67" spans="1:15" ht="12.75">
      <c r="A67" s="7" t="s">
        <v>4</v>
      </c>
      <c r="B67" s="5">
        <v>17.2</v>
      </c>
      <c r="C67" s="28">
        <v>80</v>
      </c>
      <c r="D67" s="12">
        <f t="shared" si="6"/>
        <v>1376</v>
      </c>
      <c r="E67" s="28">
        <v>1</v>
      </c>
      <c r="F67" s="12">
        <f t="shared" si="7"/>
        <v>17.2</v>
      </c>
      <c r="G67" s="40" t="s">
        <v>225</v>
      </c>
      <c r="H67" s="335">
        <v>3.5</v>
      </c>
      <c r="I67" s="336">
        <v>1</v>
      </c>
      <c r="J67" s="1">
        <v>36.8</v>
      </c>
      <c r="K67" s="347">
        <f t="shared" si="2"/>
        <v>37.39130434782609</v>
      </c>
      <c r="L67" s="345">
        <f t="shared" si="3"/>
        <v>130.8695652173913</v>
      </c>
      <c r="M67" s="341">
        <f t="shared" si="4"/>
        <v>37.39130434782609</v>
      </c>
      <c r="N67" s="340">
        <f t="shared" si="5"/>
        <v>20.191304347826094</v>
      </c>
      <c r="O67" s="43"/>
    </row>
    <row r="68" spans="1:15" ht="12.75">
      <c r="A68" s="6" t="s">
        <v>5</v>
      </c>
      <c r="B68" s="2">
        <v>19.2</v>
      </c>
      <c r="C68" s="28">
        <v>80</v>
      </c>
      <c r="D68" s="12">
        <f t="shared" si="6"/>
        <v>1536</v>
      </c>
      <c r="E68" s="28">
        <v>1</v>
      </c>
      <c r="F68" s="12">
        <f t="shared" si="7"/>
        <v>19.2</v>
      </c>
      <c r="G68" s="40" t="s">
        <v>225</v>
      </c>
      <c r="H68" s="335">
        <v>3.5</v>
      </c>
      <c r="I68" s="336">
        <v>1</v>
      </c>
      <c r="J68" s="1">
        <v>36.8</v>
      </c>
      <c r="K68" s="347">
        <f t="shared" si="2"/>
        <v>41.73913043478261</v>
      </c>
      <c r="L68" s="345">
        <f t="shared" si="3"/>
        <v>146.08695652173913</v>
      </c>
      <c r="M68" s="341">
        <f t="shared" si="4"/>
        <v>41.73913043478261</v>
      </c>
      <c r="N68" s="340">
        <f t="shared" si="5"/>
        <v>22.53913043478261</v>
      </c>
      <c r="O68" s="43"/>
    </row>
    <row r="69" spans="1:15" ht="12.75">
      <c r="A69" s="7" t="s">
        <v>6</v>
      </c>
      <c r="B69" s="5">
        <v>21.1</v>
      </c>
      <c r="C69" s="28">
        <v>75</v>
      </c>
      <c r="D69" s="12">
        <f t="shared" si="6"/>
        <v>1582.5</v>
      </c>
      <c r="E69" s="28">
        <v>1</v>
      </c>
      <c r="F69" s="12">
        <f t="shared" si="7"/>
        <v>21.1</v>
      </c>
      <c r="G69" s="40" t="s">
        <v>225</v>
      </c>
      <c r="H69" s="335">
        <v>3.5</v>
      </c>
      <c r="I69" s="336">
        <v>1</v>
      </c>
      <c r="J69" s="1">
        <v>36.8</v>
      </c>
      <c r="K69" s="347">
        <f aca="true" t="shared" si="8" ref="K69:K77">D69/J69</f>
        <v>43.00271739130435</v>
      </c>
      <c r="L69" s="345">
        <f aca="true" t="shared" si="9" ref="L69:L92">K69*H69</f>
        <v>150.50951086956522</v>
      </c>
      <c r="M69" s="341">
        <f aca="true" t="shared" si="10" ref="M69:M92">K69*I69</f>
        <v>43.00271739130435</v>
      </c>
      <c r="N69" s="340">
        <f aca="true" t="shared" si="11" ref="N69:N92">K69-F69</f>
        <v>21.90271739130435</v>
      </c>
      <c r="O69" s="43"/>
    </row>
    <row r="70" spans="1:15" ht="12.75">
      <c r="A70" s="6" t="s">
        <v>7</v>
      </c>
      <c r="B70" s="2">
        <v>23.7</v>
      </c>
      <c r="C70" s="28">
        <v>75</v>
      </c>
      <c r="D70" s="12">
        <f t="shared" si="6"/>
        <v>1777.5</v>
      </c>
      <c r="E70" s="28">
        <v>1</v>
      </c>
      <c r="F70" s="12">
        <f t="shared" si="7"/>
        <v>23.7</v>
      </c>
      <c r="G70" s="40" t="s">
        <v>225</v>
      </c>
      <c r="H70" s="335">
        <v>3.5</v>
      </c>
      <c r="I70" s="336">
        <v>1</v>
      </c>
      <c r="J70" s="1">
        <v>36.8</v>
      </c>
      <c r="K70" s="347">
        <f t="shared" si="8"/>
        <v>48.30163043478261</v>
      </c>
      <c r="L70" s="345">
        <f t="shared" si="9"/>
        <v>169.05570652173913</v>
      </c>
      <c r="M70" s="341">
        <f t="shared" si="10"/>
        <v>48.30163043478261</v>
      </c>
      <c r="N70" s="340">
        <f t="shared" si="11"/>
        <v>24.60163043478261</v>
      </c>
      <c r="O70" s="43"/>
    </row>
    <row r="71" spans="1:15" ht="12.75">
      <c r="A71" s="7" t="s">
        <v>8</v>
      </c>
      <c r="B71" s="5">
        <v>25.9</v>
      </c>
      <c r="C71" s="28">
        <v>75</v>
      </c>
      <c r="D71" s="12">
        <f t="shared" si="6"/>
        <v>1942.5</v>
      </c>
      <c r="E71" s="28">
        <v>1</v>
      </c>
      <c r="F71" s="12">
        <f t="shared" si="7"/>
        <v>25.9</v>
      </c>
      <c r="G71" s="40" t="s">
        <v>225</v>
      </c>
      <c r="H71" s="335">
        <v>3.5</v>
      </c>
      <c r="I71" s="336">
        <v>1</v>
      </c>
      <c r="J71" s="1">
        <v>36.8</v>
      </c>
      <c r="K71" s="347">
        <f t="shared" si="8"/>
        <v>52.78532608695652</v>
      </c>
      <c r="L71" s="345">
        <f t="shared" si="9"/>
        <v>184.74864130434784</v>
      </c>
      <c r="M71" s="341">
        <f t="shared" si="10"/>
        <v>52.78532608695652</v>
      </c>
      <c r="N71" s="340">
        <f t="shared" si="11"/>
        <v>26.885326086956525</v>
      </c>
      <c r="O71" s="43"/>
    </row>
    <row r="72" spans="1:15" ht="12.75">
      <c r="A72" s="6" t="s">
        <v>9</v>
      </c>
      <c r="B72" s="2">
        <v>28.2</v>
      </c>
      <c r="C72" s="28">
        <v>75</v>
      </c>
      <c r="D72" s="12">
        <f t="shared" si="6"/>
        <v>2115</v>
      </c>
      <c r="E72" s="28">
        <v>1</v>
      </c>
      <c r="F72" s="12">
        <f t="shared" si="7"/>
        <v>28.2</v>
      </c>
      <c r="G72" s="40" t="s">
        <v>225</v>
      </c>
      <c r="H72" s="335">
        <v>3.5</v>
      </c>
      <c r="I72" s="336">
        <v>1</v>
      </c>
      <c r="J72" s="1">
        <v>36.8</v>
      </c>
      <c r="K72" s="347">
        <f t="shared" si="8"/>
        <v>57.47282608695652</v>
      </c>
      <c r="L72" s="345">
        <f t="shared" si="9"/>
        <v>201.15489130434784</v>
      </c>
      <c r="M72" s="341">
        <f t="shared" si="10"/>
        <v>57.47282608695652</v>
      </c>
      <c r="N72" s="340">
        <f t="shared" si="11"/>
        <v>29.272826086956524</v>
      </c>
      <c r="O72" s="43"/>
    </row>
    <row r="73" spans="1:15" ht="12.75">
      <c r="A73" s="6" t="s">
        <v>10</v>
      </c>
      <c r="B73" s="2">
        <v>30.4</v>
      </c>
      <c r="C73" s="28">
        <v>55</v>
      </c>
      <c r="D73" s="12">
        <f t="shared" si="6"/>
        <v>1672</v>
      </c>
      <c r="E73" s="28">
        <v>1</v>
      </c>
      <c r="F73" s="12">
        <f t="shared" si="7"/>
        <v>30.4</v>
      </c>
      <c r="G73" s="40" t="s">
        <v>225</v>
      </c>
      <c r="H73" s="335">
        <v>3.5</v>
      </c>
      <c r="I73" s="336">
        <v>1</v>
      </c>
      <c r="J73" s="1">
        <v>36.8</v>
      </c>
      <c r="K73" s="347">
        <f t="shared" si="8"/>
        <v>45.434782608695656</v>
      </c>
      <c r="L73" s="345">
        <f t="shared" si="9"/>
        <v>159.0217391304348</v>
      </c>
      <c r="M73" s="341">
        <f t="shared" si="10"/>
        <v>45.434782608695656</v>
      </c>
      <c r="N73" s="340">
        <f t="shared" si="11"/>
        <v>15.034782608695657</v>
      </c>
      <c r="O73" s="43"/>
    </row>
    <row r="74" spans="1:15" ht="12.75">
      <c r="A74" s="8" t="s">
        <v>11</v>
      </c>
      <c r="B74" s="3">
        <v>33</v>
      </c>
      <c r="C74" s="28">
        <v>55</v>
      </c>
      <c r="D74" s="12">
        <f t="shared" si="6"/>
        <v>1815</v>
      </c>
      <c r="E74" s="28">
        <v>1</v>
      </c>
      <c r="F74" s="12">
        <f t="shared" si="7"/>
        <v>33</v>
      </c>
      <c r="G74" s="40" t="s">
        <v>225</v>
      </c>
      <c r="H74" s="335">
        <v>3.5</v>
      </c>
      <c r="I74" s="336">
        <v>1</v>
      </c>
      <c r="J74" s="1">
        <v>36.8</v>
      </c>
      <c r="K74" s="347">
        <f t="shared" si="8"/>
        <v>49.32065217391305</v>
      </c>
      <c r="L74" s="345">
        <f t="shared" si="9"/>
        <v>172.62228260869566</v>
      </c>
      <c r="M74" s="341">
        <f t="shared" si="10"/>
        <v>49.32065217391305</v>
      </c>
      <c r="N74" s="340">
        <f t="shared" si="11"/>
        <v>16.320652173913047</v>
      </c>
      <c r="O74" s="43"/>
    </row>
    <row r="75" spans="1:15" ht="12.75">
      <c r="A75" s="6" t="s">
        <v>12</v>
      </c>
      <c r="B75" s="2">
        <v>36.5</v>
      </c>
      <c r="C75" s="28">
        <v>55</v>
      </c>
      <c r="D75" s="12">
        <f t="shared" si="6"/>
        <v>2007.5</v>
      </c>
      <c r="E75" s="28">
        <v>1</v>
      </c>
      <c r="F75" s="12">
        <f t="shared" si="7"/>
        <v>36.5</v>
      </c>
      <c r="G75" s="40" t="s">
        <v>225</v>
      </c>
      <c r="H75" s="335">
        <v>3.5</v>
      </c>
      <c r="I75" s="336">
        <v>1</v>
      </c>
      <c r="J75" s="1">
        <v>36.8</v>
      </c>
      <c r="K75" s="347">
        <f t="shared" si="8"/>
        <v>54.551630434782616</v>
      </c>
      <c r="L75" s="345">
        <f t="shared" si="9"/>
        <v>190.93070652173915</v>
      </c>
      <c r="M75" s="341">
        <f t="shared" si="10"/>
        <v>54.551630434782616</v>
      </c>
      <c r="N75" s="340">
        <f t="shared" si="11"/>
        <v>18.051630434782616</v>
      </c>
      <c r="O75" s="43"/>
    </row>
    <row r="76" spans="1:15" ht="12.75">
      <c r="A76" s="8" t="s">
        <v>13</v>
      </c>
      <c r="B76" s="3">
        <v>42.5</v>
      </c>
      <c r="C76" s="28">
        <v>55</v>
      </c>
      <c r="D76" s="12">
        <f t="shared" si="6"/>
        <v>2337.5</v>
      </c>
      <c r="E76" s="28">
        <v>1</v>
      </c>
      <c r="F76" s="12">
        <f t="shared" si="7"/>
        <v>42.5</v>
      </c>
      <c r="G76" s="40" t="s">
        <v>225</v>
      </c>
      <c r="H76" s="335">
        <v>3.5</v>
      </c>
      <c r="I76" s="336">
        <v>1</v>
      </c>
      <c r="J76" s="1">
        <v>36.8</v>
      </c>
      <c r="K76" s="347">
        <f t="shared" si="8"/>
        <v>63.51902173913044</v>
      </c>
      <c r="L76" s="345">
        <f t="shared" si="9"/>
        <v>222.31657608695653</v>
      </c>
      <c r="M76" s="341">
        <f t="shared" si="10"/>
        <v>63.51902173913044</v>
      </c>
      <c r="N76" s="340">
        <f t="shared" si="11"/>
        <v>21.019021739130437</v>
      </c>
      <c r="O76" s="43"/>
    </row>
    <row r="77" spans="1:15" ht="12" customHeight="1" thickBot="1">
      <c r="A77" s="6" t="s">
        <v>14</v>
      </c>
      <c r="B77" s="2">
        <v>49.5</v>
      </c>
      <c r="C77" s="28">
        <v>55</v>
      </c>
      <c r="D77" s="12">
        <f t="shared" si="6"/>
        <v>2722.5</v>
      </c>
      <c r="E77" s="28">
        <v>1</v>
      </c>
      <c r="F77" s="12">
        <f t="shared" si="7"/>
        <v>49.5</v>
      </c>
      <c r="G77" s="335" t="s">
        <v>225</v>
      </c>
      <c r="H77" s="335">
        <v>3.5</v>
      </c>
      <c r="I77" s="336">
        <v>1</v>
      </c>
      <c r="J77" s="1">
        <v>36.8</v>
      </c>
      <c r="K77" s="348">
        <f t="shared" si="8"/>
        <v>73.98097826086958</v>
      </c>
      <c r="L77" s="346">
        <f t="shared" si="9"/>
        <v>258.9334239130435</v>
      </c>
      <c r="M77" s="342">
        <f t="shared" si="10"/>
        <v>73.98097826086958</v>
      </c>
      <c r="N77" s="340">
        <f t="shared" si="11"/>
        <v>24.480978260869577</v>
      </c>
      <c r="O77" s="43"/>
    </row>
    <row r="78" spans="1:15" ht="13.5" thickBot="1">
      <c r="A78" s="424" t="s">
        <v>223</v>
      </c>
      <c r="B78" s="425"/>
      <c r="C78" s="425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6"/>
      <c r="O78" s="43"/>
    </row>
    <row r="79" spans="1:15" ht="12.75">
      <c r="A79" s="6" t="s">
        <v>1</v>
      </c>
      <c r="B79" s="2">
        <v>11.4</v>
      </c>
      <c r="C79" s="28">
        <v>100</v>
      </c>
      <c r="D79" s="12">
        <f aca="true" t="shared" si="12" ref="D79:D92">B79*C79</f>
        <v>1140</v>
      </c>
      <c r="E79" s="28">
        <v>1.5</v>
      </c>
      <c r="F79" s="12">
        <f aca="true" t="shared" si="13" ref="F79:F92">B79*E79</f>
        <v>17.1</v>
      </c>
      <c r="G79" s="40" t="s">
        <v>47</v>
      </c>
      <c r="H79" s="40">
        <v>4</v>
      </c>
      <c r="I79" s="1">
        <v>1</v>
      </c>
      <c r="J79" s="1">
        <v>41.2</v>
      </c>
      <c r="K79" s="349">
        <f aca="true" t="shared" si="14" ref="K79:K92">D79/J79</f>
        <v>27.669902912621357</v>
      </c>
      <c r="L79" s="344">
        <f t="shared" si="9"/>
        <v>110.67961165048543</v>
      </c>
      <c r="M79" s="343">
        <f t="shared" si="10"/>
        <v>27.669902912621357</v>
      </c>
      <c r="N79" s="340">
        <f t="shared" si="11"/>
        <v>10.569902912621355</v>
      </c>
      <c r="O79" s="43"/>
    </row>
    <row r="80" spans="1:17" ht="12.75">
      <c r="A80" s="7" t="s">
        <v>2</v>
      </c>
      <c r="B80" s="5">
        <v>13.5</v>
      </c>
      <c r="C80" s="28">
        <v>100</v>
      </c>
      <c r="D80" s="12">
        <f t="shared" si="12"/>
        <v>1350</v>
      </c>
      <c r="E80" s="28">
        <v>1.5</v>
      </c>
      <c r="F80" s="12">
        <f t="shared" si="13"/>
        <v>20.25</v>
      </c>
      <c r="G80" s="40" t="s">
        <v>47</v>
      </c>
      <c r="H80" s="40">
        <v>4</v>
      </c>
      <c r="I80" s="1">
        <v>1</v>
      </c>
      <c r="J80" s="1">
        <v>41.2</v>
      </c>
      <c r="K80" s="347">
        <f t="shared" si="14"/>
        <v>32.76699029126213</v>
      </c>
      <c r="L80" s="345">
        <f t="shared" si="9"/>
        <v>131.06796116504853</v>
      </c>
      <c r="M80" s="341">
        <f t="shared" si="10"/>
        <v>32.76699029126213</v>
      </c>
      <c r="N80" s="340">
        <f t="shared" si="11"/>
        <v>12.516990291262132</v>
      </c>
      <c r="O80" s="43"/>
      <c r="Q80" s="337"/>
    </row>
    <row r="81" spans="1:15" ht="12.75">
      <c r="A81" s="6" t="s">
        <v>3</v>
      </c>
      <c r="B81" s="2">
        <v>15.5</v>
      </c>
      <c r="C81" s="28">
        <v>80</v>
      </c>
      <c r="D81" s="12">
        <f t="shared" si="12"/>
        <v>1240</v>
      </c>
      <c r="E81" s="28">
        <v>1</v>
      </c>
      <c r="F81" s="12">
        <f t="shared" si="13"/>
        <v>15.5</v>
      </c>
      <c r="G81" s="40" t="s">
        <v>47</v>
      </c>
      <c r="H81" s="40">
        <v>4</v>
      </c>
      <c r="I81" s="1">
        <v>1</v>
      </c>
      <c r="J81" s="1">
        <v>41.2</v>
      </c>
      <c r="K81" s="347">
        <f t="shared" si="14"/>
        <v>30.097087378640776</v>
      </c>
      <c r="L81" s="345">
        <f t="shared" si="9"/>
        <v>120.3883495145631</v>
      </c>
      <c r="M81" s="341">
        <f t="shared" si="10"/>
        <v>30.097087378640776</v>
      </c>
      <c r="N81" s="340">
        <f t="shared" si="11"/>
        <v>14.597087378640776</v>
      </c>
      <c r="O81" s="43"/>
    </row>
    <row r="82" spans="1:15" ht="12.75">
      <c r="A82" s="7" t="s">
        <v>4</v>
      </c>
      <c r="B82" s="5">
        <v>17.2</v>
      </c>
      <c r="C82" s="28">
        <v>80</v>
      </c>
      <c r="D82" s="12">
        <f t="shared" si="12"/>
        <v>1376</v>
      </c>
      <c r="E82" s="28">
        <v>1</v>
      </c>
      <c r="F82" s="12">
        <f t="shared" si="13"/>
        <v>17.2</v>
      </c>
      <c r="G82" s="40" t="s">
        <v>47</v>
      </c>
      <c r="H82" s="40">
        <v>4</v>
      </c>
      <c r="I82" s="1">
        <v>1</v>
      </c>
      <c r="J82" s="1">
        <v>41.2</v>
      </c>
      <c r="K82" s="347">
        <f t="shared" si="14"/>
        <v>33.398058252427184</v>
      </c>
      <c r="L82" s="345">
        <f t="shared" si="9"/>
        <v>133.59223300970874</v>
      </c>
      <c r="M82" s="341">
        <f t="shared" si="10"/>
        <v>33.398058252427184</v>
      </c>
      <c r="N82" s="340">
        <f t="shared" si="11"/>
        <v>16.198058252427185</v>
      </c>
      <c r="O82" s="43"/>
    </row>
    <row r="83" spans="1:15" ht="12.75">
      <c r="A83" s="6" t="s">
        <v>5</v>
      </c>
      <c r="B83" s="2">
        <v>19.2</v>
      </c>
      <c r="C83" s="28">
        <v>80</v>
      </c>
      <c r="D83" s="12">
        <f t="shared" si="12"/>
        <v>1536</v>
      </c>
      <c r="E83" s="28">
        <v>1</v>
      </c>
      <c r="F83" s="12">
        <f t="shared" si="13"/>
        <v>19.2</v>
      </c>
      <c r="G83" s="40" t="s">
        <v>47</v>
      </c>
      <c r="H83" s="40">
        <v>4</v>
      </c>
      <c r="I83" s="1">
        <v>1</v>
      </c>
      <c r="J83" s="1">
        <v>41.2</v>
      </c>
      <c r="K83" s="347">
        <f t="shared" si="14"/>
        <v>37.28155339805825</v>
      </c>
      <c r="L83" s="345">
        <f t="shared" si="9"/>
        <v>149.126213592233</v>
      </c>
      <c r="M83" s="341">
        <f t="shared" si="10"/>
        <v>37.28155339805825</v>
      </c>
      <c r="N83" s="340">
        <f t="shared" si="11"/>
        <v>18.08155339805825</v>
      </c>
      <c r="O83" s="43"/>
    </row>
    <row r="84" spans="1:15" ht="12.75">
      <c r="A84" s="7" t="s">
        <v>6</v>
      </c>
      <c r="B84" s="5">
        <v>21.1</v>
      </c>
      <c r="C84" s="28">
        <v>75</v>
      </c>
      <c r="D84" s="12">
        <f t="shared" si="12"/>
        <v>1582.5</v>
      </c>
      <c r="E84" s="28">
        <v>1</v>
      </c>
      <c r="F84" s="12">
        <f t="shared" si="13"/>
        <v>21.1</v>
      </c>
      <c r="G84" s="40" t="s">
        <v>47</v>
      </c>
      <c r="H84" s="40">
        <v>4</v>
      </c>
      <c r="I84" s="1">
        <v>1</v>
      </c>
      <c r="J84" s="1">
        <v>41.2</v>
      </c>
      <c r="K84" s="347">
        <f t="shared" si="14"/>
        <v>38.41019417475728</v>
      </c>
      <c r="L84" s="345">
        <f t="shared" si="9"/>
        <v>153.64077669902912</v>
      </c>
      <c r="M84" s="341">
        <f t="shared" si="10"/>
        <v>38.41019417475728</v>
      </c>
      <c r="N84" s="340">
        <f t="shared" si="11"/>
        <v>17.310194174757278</v>
      </c>
      <c r="O84" s="43"/>
    </row>
    <row r="85" spans="1:15" ht="12.75">
      <c r="A85" s="6" t="s">
        <v>7</v>
      </c>
      <c r="B85" s="2">
        <v>23.7</v>
      </c>
      <c r="C85" s="28">
        <v>75</v>
      </c>
      <c r="D85" s="12">
        <f t="shared" si="12"/>
        <v>1777.5</v>
      </c>
      <c r="E85" s="28">
        <v>1</v>
      </c>
      <c r="F85" s="12">
        <f t="shared" si="13"/>
        <v>23.7</v>
      </c>
      <c r="G85" s="40" t="s">
        <v>47</v>
      </c>
      <c r="H85" s="40">
        <v>4</v>
      </c>
      <c r="I85" s="1">
        <v>1</v>
      </c>
      <c r="J85" s="1">
        <v>41.2</v>
      </c>
      <c r="K85" s="347">
        <f t="shared" si="14"/>
        <v>43.14320388349514</v>
      </c>
      <c r="L85" s="345">
        <f t="shared" si="9"/>
        <v>172.57281553398056</v>
      </c>
      <c r="M85" s="341">
        <f t="shared" si="10"/>
        <v>43.14320388349514</v>
      </c>
      <c r="N85" s="340">
        <f t="shared" si="11"/>
        <v>19.44320388349514</v>
      </c>
      <c r="O85" s="43"/>
    </row>
    <row r="86" spans="1:15" ht="12.75">
      <c r="A86" s="7" t="s">
        <v>8</v>
      </c>
      <c r="B86" s="5">
        <v>25.9</v>
      </c>
      <c r="C86" s="28">
        <v>75</v>
      </c>
      <c r="D86" s="12">
        <f t="shared" si="12"/>
        <v>1942.5</v>
      </c>
      <c r="E86" s="28">
        <v>1</v>
      </c>
      <c r="F86" s="12">
        <f t="shared" si="13"/>
        <v>25.9</v>
      </c>
      <c r="G86" s="40" t="s">
        <v>47</v>
      </c>
      <c r="H86" s="40">
        <v>4</v>
      </c>
      <c r="I86" s="1">
        <v>1</v>
      </c>
      <c r="J86" s="1">
        <v>41.2</v>
      </c>
      <c r="K86" s="347">
        <f t="shared" si="14"/>
        <v>47.148058252427184</v>
      </c>
      <c r="L86" s="345">
        <f t="shared" si="9"/>
        <v>188.59223300970874</v>
      </c>
      <c r="M86" s="341">
        <f t="shared" si="10"/>
        <v>47.148058252427184</v>
      </c>
      <c r="N86" s="340">
        <f t="shared" si="11"/>
        <v>21.248058252427185</v>
      </c>
      <c r="O86" s="43"/>
    </row>
    <row r="87" spans="1:15" ht="12.75">
      <c r="A87" s="6" t="s">
        <v>9</v>
      </c>
      <c r="B87" s="2">
        <v>28.2</v>
      </c>
      <c r="C87" s="28">
        <v>75</v>
      </c>
      <c r="D87" s="12">
        <f t="shared" si="12"/>
        <v>2115</v>
      </c>
      <c r="E87" s="28">
        <v>1</v>
      </c>
      <c r="F87" s="12">
        <f t="shared" si="13"/>
        <v>28.2</v>
      </c>
      <c r="G87" s="40" t="s">
        <v>47</v>
      </c>
      <c r="H87" s="40">
        <v>4</v>
      </c>
      <c r="I87" s="1">
        <v>1</v>
      </c>
      <c r="J87" s="1">
        <v>41.2</v>
      </c>
      <c r="K87" s="347">
        <f t="shared" si="14"/>
        <v>51.33495145631068</v>
      </c>
      <c r="L87" s="345">
        <f t="shared" si="9"/>
        <v>205.3398058252427</v>
      </c>
      <c r="M87" s="341">
        <f t="shared" si="10"/>
        <v>51.33495145631068</v>
      </c>
      <c r="N87" s="340">
        <f t="shared" si="11"/>
        <v>23.134951456310677</v>
      </c>
      <c r="O87" s="43"/>
    </row>
    <row r="88" spans="1:15" ht="12.75">
      <c r="A88" s="6" t="s">
        <v>10</v>
      </c>
      <c r="B88" s="2">
        <v>30.4</v>
      </c>
      <c r="C88" s="28">
        <v>55</v>
      </c>
      <c r="D88" s="12">
        <f t="shared" si="12"/>
        <v>1672</v>
      </c>
      <c r="E88" s="28">
        <v>1</v>
      </c>
      <c r="F88" s="12">
        <f t="shared" si="13"/>
        <v>30.4</v>
      </c>
      <c r="G88" s="40" t="s">
        <v>47</v>
      </c>
      <c r="H88" s="40">
        <v>4</v>
      </c>
      <c r="I88" s="1">
        <v>1</v>
      </c>
      <c r="J88" s="1">
        <v>41.2</v>
      </c>
      <c r="K88" s="347">
        <f t="shared" si="14"/>
        <v>40.582524271844655</v>
      </c>
      <c r="L88" s="345">
        <f t="shared" si="9"/>
        <v>162.33009708737862</v>
      </c>
      <c r="M88" s="341">
        <f t="shared" si="10"/>
        <v>40.582524271844655</v>
      </c>
      <c r="N88" s="340">
        <f t="shared" si="11"/>
        <v>10.182524271844656</v>
      </c>
      <c r="O88" s="43"/>
    </row>
    <row r="89" spans="1:15" ht="12.75">
      <c r="A89" s="8" t="s">
        <v>11</v>
      </c>
      <c r="B89" s="3">
        <v>33</v>
      </c>
      <c r="C89" s="28">
        <v>55</v>
      </c>
      <c r="D89" s="12">
        <f t="shared" si="12"/>
        <v>1815</v>
      </c>
      <c r="E89" s="28">
        <v>1</v>
      </c>
      <c r="F89" s="12">
        <f t="shared" si="13"/>
        <v>33</v>
      </c>
      <c r="G89" s="40" t="s">
        <v>47</v>
      </c>
      <c r="H89" s="40">
        <v>4</v>
      </c>
      <c r="I89" s="1">
        <v>1</v>
      </c>
      <c r="J89" s="1">
        <v>41.2</v>
      </c>
      <c r="K89" s="347">
        <f t="shared" si="14"/>
        <v>44.05339805825243</v>
      </c>
      <c r="L89" s="345">
        <f t="shared" si="9"/>
        <v>176.2135922330097</v>
      </c>
      <c r="M89" s="341">
        <f t="shared" si="10"/>
        <v>44.05339805825243</v>
      </c>
      <c r="N89" s="340">
        <f t="shared" si="11"/>
        <v>11.053398058252426</v>
      </c>
      <c r="O89" s="43"/>
    </row>
    <row r="90" spans="1:15" ht="12.75">
      <c r="A90" s="6" t="s">
        <v>12</v>
      </c>
      <c r="B90" s="2">
        <v>36.5</v>
      </c>
      <c r="C90" s="28">
        <v>55</v>
      </c>
      <c r="D90" s="12">
        <f t="shared" si="12"/>
        <v>2007.5</v>
      </c>
      <c r="E90" s="28">
        <v>1</v>
      </c>
      <c r="F90" s="12">
        <f t="shared" si="13"/>
        <v>36.5</v>
      </c>
      <c r="G90" s="40" t="s">
        <v>47</v>
      </c>
      <c r="H90" s="40">
        <v>4</v>
      </c>
      <c r="I90" s="1">
        <v>1</v>
      </c>
      <c r="J90" s="1">
        <v>41.2</v>
      </c>
      <c r="K90" s="347">
        <f t="shared" si="14"/>
        <v>48.7257281553398</v>
      </c>
      <c r="L90" s="345">
        <f t="shared" si="9"/>
        <v>194.9029126213592</v>
      </c>
      <c r="M90" s="341">
        <f t="shared" si="10"/>
        <v>48.7257281553398</v>
      </c>
      <c r="N90" s="340">
        <f t="shared" si="11"/>
        <v>12.225728155339802</v>
      </c>
      <c r="O90" s="43"/>
    </row>
    <row r="91" spans="1:15" ht="12.75">
      <c r="A91" s="8" t="s">
        <v>13</v>
      </c>
      <c r="B91" s="3">
        <v>42.5</v>
      </c>
      <c r="C91" s="28">
        <v>55</v>
      </c>
      <c r="D91" s="12">
        <f t="shared" si="12"/>
        <v>2337.5</v>
      </c>
      <c r="E91" s="28">
        <v>1</v>
      </c>
      <c r="F91" s="12">
        <f t="shared" si="13"/>
        <v>42.5</v>
      </c>
      <c r="G91" s="40" t="s">
        <v>47</v>
      </c>
      <c r="H91" s="40">
        <v>4</v>
      </c>
      <c r="I91" s="1">
        <v>1</v>
      </c>
      <c r="J91" s="1">
        <v>41.2</v>
      </c>
      <c r="K91" s="347">
        <f t="shared" si="14"/>
        <v>56.73543689320388</v>
      </c>
      <c r="L91" s="345">
        <f t="shared" si="9"/>
        <v>226.94174757281553</v>
      </c>
      <c r="M91" s="341">
        <f t="shared" si="10"/>
        <v>56.73543689320388</v>
      </c>
      <c r="N91" s="340">
        <f t="shared" si="11"/>
        <v>14.235436893203882</v>
      </c>
      <c r="O91" s="43"/>
    </row>
    <row r="92" spans="1:15" ht="13.5" thickBot="1">
      <c r="A92" s="9" t="s">
        <v>14</v>
      </c>
      <c r="B92" s="10">
        <v>49.5</v>
      </c>
      <c r="C92" s="30">
        <v>55</v>
      </c>
      <c r="D92" s="14">
        <f t="shared" si="12"/>
        <v>2722.5</v>
      </c>
      <c r="E92" s="30">
        <v>1</v>
      </c>
      <c r="F92" s="14">
        <f t="shared" si="13"/>
        <v>49.5</v>
      </c>
      <c r="G92" s="338" t="s">
        <v>47</v>
      </c>
      <c r="H92" s="339">
        <v>4</v>
      </c>
      <c r="I92" s="11">
        <v>1</v>
      </c>
      <c r="J92" s="11">
        <v>41.2</v>
      </c>
      <c r="K92" s="23">
        <f t="shared" si="14"/>
        <v>66.08009708737863</v>
      </c>
      <c r="L92" s="31">
        <f t="shared" si="9"/>
        <v>264.32038834951453</v>
      </c>
      <c r="M92" s="26">
        <f t="shared" si="10"/>
        <v>66.08009708737863</v>
      </c>
      <c r="N92" s="101">
        <f t="shared" si="11"/>
        <v>16.580097087378633</v>
      </c>
      <c r="O92" s="43"/>
    </row>
    <row r="93" spans="3:15" ht="12.75">
      <c r="C93" s="43"/>
      <c r="D93" s="43"/>
      <c r="E93" s="43"/>
      <c r="F93" s="43"/>
      <c r="G93" s="40"/>
      <c r="H93" s="40"/>
      <c r="I93" s="40"/>
      <c r="J93" s="40"/>
      <c r="K93" s="41"/>
      <c r="L93" s="43"/>
      <c r="M93" s="42"/>
      <c r="N93" s="43"/>
      <c r="O93" s="43"/>
    </row>
    <row r="94" spans="3:15" ht="12.75">
      <c r="C94" s="43"/>
      <c r="D94" s="43"/>
      <c r="E94" s="43"/>
      <c r="F94" s="43"/>
      <c r="G94" s="40"/>
      <c r="H94" s="40"/>
      <c r="I94" s="40"/>
      <c r="J94" s="40"/>
      <c r="K94" s="41"/>
      <c r="L94" s="43"/>
      <c r="M94" s="42"/>
      <c r="N94" s="43"/>
      <c r="O94" s="43"/>
    </row>
    <row r="95" spans="3:15" ht="12.75">
      <c r="C95" s="43"/>
      <c r="D95" s="43"/>
      <c r="E95" s="43"/>
      <c r="F95" s="43"/>
      <c r="G95" s="40"/>
      <c r="H95" s="40"/>
      <c r="I95" s="40"/>
      <c r="J95" s="40"/>
      <c r="K95" s="41"/>
      <c r="L95" s="43"/>
      <c r="M95" s="42"/>
      <c r="N95" s="43"/>
      <c r="O95" s="43"/>
    </row>
    <row r="96" spans="3:15" ht="12.75">
      <c r="C96" s="43"/>
      <c r="D96" s="43"/>
      <c r="E96" s="43"/>
      <c r="F96" s="43"/>
      <c r="G96" s="40"/>
      <c r="H96" s="40"/>
      <c r="I96" s="40"/>
      <c r="J96" s="40"/>
      <c r="K96" s="41"/>
      <c r="L96" s="43"/>
      <c r="M96" s="42"/>
      <c r="N96" s="43"/>
      <c r="O96" s="43"/>
    </row>
    <row r="97" spans="3:15" ht="12.75">
      <c r="C97" s="43"/>
      <c r="D97" s="43"/>
      <c r="E97" s="43"/>
      <c r="F97" s="43"/>
      <c r="G97" s="40"/>
      <c r="H97" s="40"/>
      <c r="I97" s="40"/>
      <c r="J97" s="40"/>
      <c r="K97" s="41"/>
      <c r="L97" s="43"/>
      <c r="M97" s="42"/>
      <c r="N97" s="43"/>
      <c r="O97" s="43"/>
    </row>
    <row r="98" spans="3:15" ht="12.75">
      <c r="C98" s="43"/>
      <c r="D98" s="43"/>
      <c r="E98" s="43"/>
      <c r="F98" s="43"/>
      <c r="G98" s="40"/>
      <c r="H98" s="40"/>
      <c r="I98" s="40"/>
      <c r="J98" s="40"/>
      <c r="K98" s="41"/>
      <c r="L98" s="43"/>
      <c r="M98" s="42"/>
      <c r="N98" s="43"/>
      <c r="O98" s="43"/>
    </row>
    <row r="99" spans="3:15" ht="12.75">
      <c r="C99" s="43"/>
      <c r="D99" s="43"/>
      <c r="E99" s="43"/>
      <c r="F99" s="43"/>
      <c r="G99" s="40"/>
      <c r="H99" s="40"/>
      <c r="I99" s="40"/>
      <c r="J99" s="40"/>
      <c r="K99" s="41"/>
      <c r="L99" s="43"/>
      <c r="M99" s="42"/>
      <c r="N99" s="43"/>
      <c r="O99" s="43"/>
    </row>
    <row r="100" spans="3:15" ht="12.75">
      <c r="C100" s="43"/>
      <c r="D100" s="43"/>
      <c r="E100" s="43"/>
      <c r="F100" s="43"/>
      <c r="G100" s="40"/>
      <c r="H100" s="40"/>
      <c r="I100" s="40"/>
      <c r="J100" s="40"/>
      <c r="K100" s="41"/>
      <c r="L100" s="43"/>
      <c r="M100" s="42"/>
      <c r="N100" s="43"/>
      <c r="O100" s="43"/>
    </row>
    <row r="101" spans="3:15" ht="12.75">
      <c r="C101" s="43"/>
      <c r="D101" s="43"/>
      <c r="E101" s="43"/>
      <c r="F101" s="43"/>
      <c r="G101" s="40"/>
      <c r="H101" s="40"/>
      <c r="I101" s="40"/>
      <c r="J101" s="40"/>
      <c r="K101" s="41"/>
      <c r="L101" s="43"/>
      <c r="M101" s="42"/>
      <c r="N101" s="43"/>
      <c r="O101" s="43"/>
    </row>
    <row r="102" spans="3:15" ht="12.75">
      <c r="C102" s="43"/>
      <c r="D102" s="43"/>
      <c r="E102" s="43"/>
      <c r="F102" s="43"/>
      <c r="G102" s="40"/>
      <c r="H102" s="40"/>
      <c r="I102" s="40"/>
      <c r="J102" s="40"/>
      <c r="K102" s="41"/>
      <c r="L102" s="43"/>
      <c r="M102" s="42"/>
      <c r="N102" s="43"/>
      <c r="O102" s="43"/>
    </row>
    <row r="103" spans="3:15" ht="12.75">
      <c r="C103" s="43"/>
      <c r="D103" s="43"/>
      <c r="E103" s="43"/>
      <c r="F103" s="43"/>
      <c r="G103" s="40"/>
      <c r="H103" s="40"/>
      <c r="I103" s="40"/>
      <c r="J103" s="40"/>
      <c r="K103" s="41"/>
      <c r="L103" s="43"/>
      <c r="M103" s="42"/>
      <c r="N103" s="43"/>
      <c r="O103" s="43"/>
    </row>
    <row r="104" spans="3:15" ht="12.75">
      <c r="C104" s="43"/>
      <c r="D104" s="43"/>
      <c r="E104" s="43"/>
      <c r="F104" s="43"/>
      <c r="G104" s="40"/>
      <c r="H104" s="40"/>
      <c r="I104" s="40"/>
      <c r="J104" s="40"/>
      <c r="K104" s="41"/>
      <c r="L104" s="43"/>
      <c r="M104" s="42"/>
      <c r="N104" s="43"/>
      <c r="O104" s="43"/>
    </row>
    <row r="105" spans="3:15" ht="12.75">
      <c r="C105" s="43"/>
      <c r="D105" s="43"/>
      <c r="E105" s="43"/>
      <c r="F105" s="43"/>
      <c r="G105" s="40"/>
      <c r="H105" s="40"/>
      <c r="I105" s="40"/>
      <c r="J105" s="40"/>
      <c r="K105" s="41"/>
      <c r="L105" s="43"/>
      <c r="M105" s="42"/>
      <c r="N105" s="43"/>
      <c r="O105" s="43"/>
    </row>
    <row r="106" spans="3:15" ht="12.75">
      <c r="C106" s="43"/>
      <c r="D106" s="43"/>
      <c r="E106" s="43"/>
      <c r="F106" s="43"/>
      <c r="G106" s="40"/>
      <c r="H106" s="40"/>
      <c r="I106" s="40"/>
      <c r="J106" s="40"/>
      <c r="K106" s="41"/>
      <c r="L106" s="43"/>
      <c r="M106" s="42"/>
      <c r="N106" s="43"/>
      <c r="O106" s="43"/>
    </row>
    <row r="107" spans="3:15" ht="12.75">
      <c r="C107" s="43"/>
      <c r="D107" s="43"/>
      <c r="E107" s="43"/>
      <c r="F107" s="43"/>
      <c r="G107" s="40"/>
      <c r="H107" s="40"/>
      <c r="I107" s="40"/>
      <c r="J107" s="40"/>
      <c r="K107" s="41"/>
      <c r="L107" s="43"/>
      <c r="M107" s="42"/>
      <c r="N107" s="43"/>
      <c r="O107" s="43"/>
    </row>
    <row r="108" spans="3:15" ht="12.75">
      <c r="C108" s="43"/>
      <c r="D108" s="43"/>
      <c r="E108" s="43"/>
      <c r="F108" s="43"/>
      <c r="G108" s="40"/>
      <c r="H108" s="40"/>
      <c r="I108" s="40"/>
      <c r="J108" s="40"/>
      <c r="K108" s="41"/>
      <c r="L108" s="43"/>
      <c r="M108" s="42"/>
      <c r="N108" s="43"/>
      <c r="O108" s="43"/>
    </row>
    <row r="109" spans="3:15" ht="12.75">
      <c r="C109" s="43"/>
      <c r="D109" s="43"/>
      <c r="E109" s="43"/>
      <c r="F109" s="43"/>
      <c r="G109" s="40"/>
      <c r="H109" s="40"/>
      <c r="I109" s="40"/>
      <c r="J109" s="40"/>
      <c r="K109" s="41"/>
      <c r="L109" s="43"/>
      <c r="M109" s="42"/>
      <c r="N109" s="43"/>
      <c r="O109" s="43"/>
    </row>
    <row r="110" spans="3:15" ht="12.75">
      <c r="C110" s="43"/>
      <c r="D110" s="43"/>
      <c r="E110" s="43"/>
      <c r="F110" s="43"/>
      <c r="G110" s="40"/>
      <c r="H110" s="40"/>
      <c r="I110" s="40"/>
      <c r="J110" s="40"/>
      <c r="K110" s="41"/>
      <c r="L110" s="43"/>
      <c r="M110" s="42"/>
      <c r="N110" s="43"/>
      <c r="O110" s="43"/>
    </row>
    <row r="111" spans="3:15" ht="12.75">
      <c r="C111" s="43"/>
      <c r="D111" s="43"/>
      <c r="E111" s="43"/>
      <c r="F111" s="43"/>
      <c r="G111" s="40"/>
      <c r="H111" s="40"/>
      <c r="I111" s="40"/>
      <c r="J111" s="40"/>
      <c r="K111" s="41"/>
      <c r="L111" s="43"/>
      <c r="M111" s="42"/>
      <c r="N111" s="43"/>
      <c r="O111" s="43"/>
    </row>
    <row r="112" spans="3:15" ht="12.75">
      <c r="C112" s="43"/>
      <c r="D112" s="43"/>
      <c r="E112" s="43"/>
      <c r="F112" s="43"/>
      <c r="G112" s="40"/>
      <c r="H112" s="40"/>
      <c r="I112" s="40"/>
      <c r="J112" s="40"/>
      <c r="K112" s="41"/>
      <c r="L112" s="43"/>
      <c r="M112" s="42"/>
      <c r="N112" s="43"/>
      <c r="O112" s="43"/>
    </row>
    <row r="113" spans="3:15" ht="12.75">
      <c r="C113" s="43"/>
      <c r="D113" s="43"/>
      <c r="E113" s="43"/>
      <c r="F113" s="43"/>
      <c r="G113" s="40"/>
      <c r="H113" s="40"/>
      <c r="I113" s="40"/>
      <c r="J113" s="40"/>
      <c r="K113" s="41"/>
      <c r="L113" s="43"/>
      <c r="M113" s="42"/>
      <c r="N113" s="43"/>
      <c r="O113" s="43"/>
    </row>
    <row r="114" spans="3:15" ht="12.75">
      <c r="C114" s="43"/>
      <c r="D114" s="43"/>
      <c r="E114" s="43"/>
      <c r="F114" s="43"/>
      <c r="G114" s="40"/>
      <c r="H114" s="40"/>
      <c r="I114" s="40"/>
      <c r="J114" s="40"/>
      <c r="K114" s="41"/>
      <c r="L114" s="43"/>
      <c r="M114" s="42"/>
      <c r="N114" s="43"/>
      <c r="O114" s="43"/>
    </row>
    <row r="115" spans="3:15" ht="12.75">
      <c r="C115" s="43"/>
      <c r="D115" s="43"/>
      <c r="E115" s="43"/>
      <c r="F115" s="43"/>
      <c r="G115" s="40"/>
      <c r="H115" s="40"/>
      <c r="I115" s="40"/>
      <c r="J115" s="40"/>
      <c r="K115" s="41"/>
      <c r="L115" s="43"/>
      <c r="M115" s="42"/>
      <c r="N115" s="43"/>
      <c r="O115" s="43"/>
    </row>
    <row r="116" spans="3:15" ht="12.75">
      <c r="C116" s="43"/>
      <c r="D116" s="43"/>
      <c r="E116" s="43"/>
      <c r="F116" s="43"/>
      <c r="G116" s="40"/>
      <c r="H116" s="40"/>
      <c r="I116" s="40"/>
      <c r="J116" s="40"/>
      <c r="K116" s="41"/>
      <c r="L116" s="43"/>
      <c r="M116" s="42"/>
      <c r="N116" s="43"/>
      <c r="O116" s="43"/>
    </row>
    <row r="117" spans="3:15" ht="12.75">
      <c r="C117" s="43"/>
      <c r="D117" s="43"/>
      <c r="E117" s="43"/>
      <c r="F117" s="43"/>
      <c r="G117" s="40"/>
      <c r="H117" s="40"/>
      <c r="I117" s="40"/>
      <c r="J117" s="40"/>
      <c r="K117" s="41"/>
      <c r="L117" s="43"/>
      <c r="M117" s="42"/>
      <c r="N117" s="43"/>
      <c r="O117" s="43"/>
    </row>
    <row r="118" spans="3:15" ht="12.75">
      <c r="C118" s="43"/>
      <c r="D118" s="43"/>
      <c r="E118" s="43"/>
      <c r="F118" s="43"/>
      <c r="G118" s="40"/>
      <c r="H118" s="40"/>
      <c r="I118" s="40"/>
      <c r="J118" s="40"/>
      <c r="K118" s="41"/>
      <c r="L118" s="43"/>
      <c r="M118" s="42"/>
      <c r="N118" s="43"/>
      <c r="O118" s="43"/>
    </row>
    <row r="119" spans="3:15" ht="12.75">
      <c r="C119" s="43"/>
      <c r="D119" s="43"/>
      <c r="E119" s="43"/>
      <c r="F119" s="43"/>
      <c r="G119" s="40"/>
      <c r="H119" s="40"/>
      <c r="I119" s="40"/>
      <c r="J119" s="40"/>
      <c r="K119" s="41"/>
      <c r="L119" s="43"/>
      <c r="M119" s="42"/>
      <c r="N119" s="43"/>
      <c r="O119" s="43"/>
    </row>
    <row r="120" spans="3:15" ht="12.75">
      <c r="C120" s="43"/>
      <c r="D120" s="43"/>
      <c r="E120" s="43"/>
      <c r="F120" s="43"/>
      <c r="G120" s="40"/>
      <c r="H120" s="40"/>
      <c r="I120" s="40"/>
      <c r="J120" s="40"/>
      <c r="K120" s="41"/>
      <c r="L120" s="43"/>
      <c r="M120" s="42"/>
      <c r="N120" s="43"/>
      <c r="O120" s="43"/>
    </row>
    <row r="121" spans="3:15" ht="12.75">
      <c r="C121" s="43"/>
      <c r="D121" s="43"/>
      <c r="E121" s="43"/>
      <c r="F121" s="43"/>
      <c r="G121" s="40"/>
      <c r="H121" s="40"/>
      <c r="I121" s="40"/>
      <c r="J121" s="40"/>
      <c r="K121" s="41"/>
      <c r="L121" s="43"/>
      <c r="M121" s="42"/>
      <c r="N121" s="43"/>
      <c r="O121" s="43"/>
    </row>
    <row r="122" spans="3:15" ht="12.75">
      <c r="C122" s="43"/>
      <c r="D122" s="43"/>
      <c r="E122" s="43"/>
      <c r="F122" s="43"/>
      <c r="G122" s="40"/>
      <c r="H122" s="40"/>
      <c r="I122" s="40"/>
      <c r="J122" s="40"/>
      <c r="K122" s="41"/>
      <c r="L122" s="43"/>
      <c r="M122" s="42"/>
      <c r="N122" s="43"/>
      <c r="O122" s="43"/>
    </row>
    <row r="123" spans="3:15" ht="12.75">
      <c r="C123" s="43"/>
      <c r="D123" s="43"/>
      <c r="E123" s="43"/>
      <c r="F123" s="43"/>
      <c r="G123" s="40"/>
      <c r="H123" s="40"/>
      <c r="I123" s="40"/>
      <c r="J123" s="40"/>
      <c r="K123" s="41"/>
      <c r="L123" s="43"/>
      <c r="M123" s="42"/>
      <c r="N123" s="43"/>
      <c r="O123" s="43"/>
    </row>
    <row r="124" spans="3:15" ht="12.75">
      <c r="C124" s="43"/>
      <c r="D124" s="43"/>
      <c r="E124" s="43"/>
      <c r="F124" s="43"/>
      <c r="G124" s="40"/>
      <c r="H124" s="40"/>
      <c r="I124" s="40"/>
      <c r="J124" s="40"/>
      <c r="K124" s="41"/>
      <c r="L124" s="43"/>
      <c r="M124" s="42"/>
      <c r="N124" s="43"/>
      <c r="O124" s="43"/>
    </row>
    <row r="125" spans="3:15" ht="12.75">
      <c r="C125" s="43"/>
      <c r="D125" s="43"/>
      <c r="E125" s="43"/>
      <c r="F125" s="43"/>
      <c r="G125" s="40"/>
      <c r="H125" s="40"/>
      <c r="I125" s="40"/>
      <c r="J125" s="40"/>
      <c r="K125" s="41"/>
      <c r="L125" s="43"/>
      <c r="M125" s="42"/>
      <c r="N125" s="43"/>
      <c r="O125" s="43"/>
    </row>
    <row r="126" spans="3:15" ht="12.75">
      <c r="C126" s="43"/>
      <c r="D126" s="43"/>
      <c r="E126" s="43"/>
      <c r="F126" s="43"/>
      <c r="G126" s="40"/>
      <c r="H126" s="40"/>
      <c r="I126" s="40"/>
      <c r="J126" s="40"/>
      <c r="K126" s="41"/>
      <c r="L126" s="43"/>
      <c r="M126" s="42"/>
      <c r="N126" s="43"/>
      <c r="O126" s="43"/>
    </row>
    <row r="127" spans="3:15" ht="12.75">
      <c r="C127" s="43"/>
      <c r="D127" s="43"/>
      <c r="E127" s="43"/>
      <c r="F127" s="43"/>
      <c r="G127" s="40"/>
      <c r="H127" s="40"/>
      <c r="I127" s="40"/>
      <c r="J127" s="40"/>
      <c r="K127" s="41"/>
      <c r="L127" s="43"/>
      <c r="M127" s="42"/>
      <c r="N127" s="43"/>
      <c r="O127" s="43"/>
    </row>
    <row r="128" spans="3:15" ht="12.75">
      <c r="C128" s="43"/>
      <c r="D128" s="43"/>
      <c r="E128" s="43"/>
      <c r="F128" s="43"/>
      <c r="G128" s="40"/>
      <c r="H128" s="40"/>
      <c r="I128" s="40"/>
      <c r="J128" s="40"/>
      <c r="K128" s="41"/>
      <c r="L128" s="43"/>
      <c r="M128" s="42"/>
      <c r="N128" s="43"/>
      <c r="O128" s="43"/>
    </row>
    <row r="129" spans="3:15" ht="12.75">
      <c r="C129" s="43"/>
      <c r="D129" s="43"/>
      <c r="E129" s="43"/>
      <c r="F129" s="43"/>
      <c r="G129" s="40"/>
      <c r="H129" s="40"/>
      <c r="I129" s="40"/>
      <c r="J129" s="40"/>
      <c r="K129" s="41"/>
      <c r="L129" s="43"/>
      <c r="M129" s="42"/>
      <c r="N129" s="43"/>
      <c r="O129" s="43"/>
    </row>
    <row r="130" spans="3:15" ht="12.75">
      <c r="C130" s="43"/>
      <c r="D130" s="43"/>
      <c r="E130" s="43"/>
      <c r="F130" s="43"/>
      <c r="G130" s="40"/>
      <c r="H130" s="40"/>
      <c r="I130" s="40"/>
      <c r="J130" s="40"/>
      <c r="K130" s="41"/>
      <c r="L130" s="43"/>
      <c r="M130" s="42"/>
      <c r="N130" s="43"/>
      <c r="O130" s="43"/>
    </row>
    <row r="131" spans="3:15" ht="12.75">
      <c r="C131" s="43"/>
      <c r="D131" s="43"/>
      <c r="E131" s="43"/>
      <c r="F131" s="43"/>
      <c r="G131" s="40"/>
      <c r="H131" s="40"/>
      <c r="I131" s="40"/>
      <c r="J131" s="40"/>
      <c r="K131" s="41"/>
      <c r="L131" s="43"/>
      <c r="M131" s="42"/>
      <c r="N131" s="43"/>
      <c r="O131" s="43"/>
    </row>
    <row r="132" spans="3:15" ht="12.75">
      <c r="C132" s="43"/>
      <c r="D132" s="43"/>
      <c r="E132" s="43"/>
      <c r="F132" s="43"/>
      <c r="G132" s="40"/>
      <c r="H132" s="40"/>
      <c r="I132" s="40"/>
      <c r="J132" s="40"/>
      <c r="K132" s="41"/>
      <c r="L132" s="43"/>
      <c r="M132" s="42"/>
      <c r="N132" s="43"/>
      <c r="O132" s="43"/>
    </row>
    <row r="133" spans="3:15" ht="12.75">
      <c r="C133" s="43"/>
      <c r="D133" s="43"/>
      <c r="E133" s="43"/>
      <c r="F133" s="43"/>
      <c r="G133" s="40"/>
      <c r="H133" s="40"/>
      <c r="I133" s="40"/>
      <c r="J133" s="40"/>
      <c r="K133" s="41"/>
      <c r="L133" s="43"/>
      <c r="M133" s="42"/>
      <c r="N133" s="43"/>
      <c r="O133" s="43"/>
    </row>
    <row r="134" spans="3:15" ht="12.75">
      <c r="C134" s="43"/>
      <c r="D134" s="43"/>
      <c r="E134" s="43"/>
      <c r="F134" s="43"/>
      <c r="G134" s="40"/>
      <c r="H134" s="40"/>
      <c r="I134" s="40"/>
      <c r="J134" s="40"/>
      <c r="K134" s="41"/>
      <c r="L134" s="43"/>
      <c r="M134" s="42"/>
      <c r="N134" s="43"/>
      <c r="O134" s="43"/>
    </row>
    <row r="135" spans="3:15" ht="12.75">
      <c r="C135" s="43"/>
      <c r="D135" s="43"/>
      <c r="E135" s="43"/>
      <c r="F135" s="43"/>
      <c r="G135" s="40"/>
      <c r="H135" s="40"/>
      <c r="I135" s="40"/>
      <c r="J135" s="40"/>
      <c r="K135" s="41"/>
      <c r="L135" s="43"/>
      <c r="M135" s="42"/>
      <c r="N135" s="43"/>
      <c r="O135" s="43"/>
    </row>
    <row r="136" spans="3:15" ht="12.75">
      <c r="C136" s="43"/>
      <c r="D136" s="43"/>
      <c r="E136" s="43"/>
      <c r="F136" s="43"/>
      <c r="G136" s="40"/>
      <c r="H136" s="40"/>
      <c r="I136" s="40"/>
      <c r="J136" s="40"/>
      <c r="K136" s="41"/>
      <c r="L136" s="43"/>
      <c r="M136" s="42"/>
      <c r="N136" s="43"/>
      <c r="O136" s="43"/>
    </row>
    <row r="137" spans="3:15" ht="12.75">
      <c r="C137" s="43"/>
      <c r="D137" s="43"/>
      <c r="E137" s="43"/>
      <c r="F137" s="43"/>
      <c r="G137" s="40"/>
      <c r="H137" s="40"/>
      <c r="I137" s="40"/>
      <c r="J137" s="40"/>
      <c r="K137" s="41"/>
      <c r="L137" s="43"/>
      <c r="M137" s="42"/>
      <c r="N137" s="43"/>
      <c r="O137" s="43"/>
    </row>
    <row r="138" spans="3:15" ht="12.75">
      <c r="C138" s="43"/>
      <c r="D138" s="43"/>
      <c r="E138" s="43"/>
      <c r="F138" s="43"/>
      <c r="G138" s="40"/>
      <c r="H138" s="40"/>
      <c r="I138" s="40"/>
      <c r="J138" s="40"/>
      <c r="K138" s="41"/>
      <c r="L138" s="43"/>
      <c r="M138" s="42"/>
      <c r="N138" s="43"/>
      <c r="O138" s="43"/>
    </row>
    <row r="139" spans="3:15" ht="12.75">
      <c r="C139" s="43"/>
      <c r="D139" s="43"/>
      <c r="E139" s="43"/>
      <c r="F139" s="43"/>
      <c r="G139" s="40"/>
      <c r="H139" s="40"/>
      <c r="I139" s="40"/>
      <c r="J139" s="40"/>
      <c r="K139" s="41"/>
      <c r="L139" s="43"/>
      <c r="M139" s="42"/>
      <c r="N139" s="43"/>
      <c r="O139" s="43"/>
    </row>
    <row r="140" spans="3:15" ht="12.75">
      <c r="C140" s="43"/>
      <c r="D140" s="43"/>
      <c r="E140" s="43"/>
      <c r="F140" s="43"/>
      <c r="G140" s="40"/>
      <c r="H140" s="40"/>
      <c r="I140" s="40"/>
      <c r="J140" s="40"/>
      <c r="K140" s="41"/>
      <c r="L140" s="43"/>
      <c r="M140" s="42"/>
      <c r="N140" s="43"/>
      <c r="O140" s="43"/>
    </row>
    <row r="141" spans="3:15" ht="12.75">
      <c r="C141" s="43"/>
      <c r="D141" s="43"/>
      <c r="E141" s="43"/>
      <c r="F141" s="43"/>
      <c r="G141" s="40"/>
      <c r="H141" s="40"/>
      <c r="I141" s="40"/>
      <c r="J141" s="40"/>
      <c r="K141" s="41"/>
      <c r="L141" s="43"/>
      <c r="M141" s="42"/>
      <c r="N141" s="43"/>
      <c r="O141" s="43"/>
    </row>
    <row r="142" spans="3:15" ht="12.75">
      <c r="C142" s="43"/>
      <c r="D142" s="43"/>
      <c r="E142" s="43"/>
      <c r="F142" s="43"/>
      <c r="G142" s="40"/>
      <c r="H142" s="40"/>
      <c r="I142" s="40"/>
      <c r="J142" s="40"/>
      <c r="K142" s="41"/>
      <c r="L142" s="43"/>
      <c r="M142" s="42"/>
      <c r="N142" s="43"/>
      <c r="O142" s="43"/>
    </row>
    <row r="143" spans="3:15" ht="12.75">
      <c r="C143" s="43"/>
      <c r="D143" s="43"/>
      <c r="E143" s="43"/>
      <c r="F143" s="43"/>
      <c r="G143" s="40"/>
      <c r="H143" s="40"/>
      <c r="I143" s="40"/>
      <c r="J143" s="40"/>
      <c r="K143" s="41"/>
      <c r="L143" s="43"/>
      <c r="M143" s="42"/>
      <c r="N143" s="43"/>
      <c r="O143" s="43"/>
    </row>
    <row r="144" spans="3:15" ht="12.75">
      <c r="C144" s="43"/>
      <c r="D144" s="43"/>
      <c r="E144" s="43"/>
      <c r="F144" s="43"/>
      <c r="G144" s="40"/>
      <c r="H144" s="40"/>
      <c r="I144" s="40"/>
      <c r="J144" s="40"/>
      <c r="K144" s="41"/>
      <c r="L144" s="43"/>
      <c r="M144" s="42"/>
      <c r="N144" s="43"/>
      <c r="O144" s="43"/>
    </row>
    <row r="145" spans="3:15" ht="12.75">
      <c r="C145" s="43"/>
      <c r="D145" s="43"/>
      <c r="E145" s="43"/>
      <c r="F145" s="43"/>
      <c r="G145" s="40"/>
      <c r="H145" s="40"/>
      <c r="I145" s="40"/>
      <c r="J145" s="40"/>
      <c r="K145" s="41"/>
      <c r="L145" s="43"/>
      <c r="M145" s="42"/>
      <c r="N145" s="43"/>
      <c r="O145" s="43"/>
    </row>
    <row r="146" spans="3:15" ht="12.75">
      <c r="C146" s="43"/>
      <c r="D146" s="43"/>
      <c r="E146" s="43"/>
      <c r="F146" s="43"/>
      <c r="G146" s="40"/>
      <c r="H146" s="40"/>
      <c r="I146" s="40"/>
      <c r="J146" s="40"/>
      <c r="K146" s="41"/>
      <c r="L146" s="43"/>
      <c r="M146" s="42"/>
      <c r="N146" s="43"/>
      <c r="O146" s="43"/>
    </row>
    <row r="147" spans="3:15" ht="12.75">
      <c r="C147" s="43"/>
      <c r="D147" s="43"/>
      <c r="E147" s="43"/>
      <c r="F147" s="43"/>
      <c r="G147" s="40"/>
      <c r="H147" s="40"/>
      <c r="I147" s="40"/>
      <c r="J147" s="40"/>
      <c r="K147" s="41"/>
      <c r="L147" s="43"/>
      <c r="M147" s="42"/>
      <c r="N147" s="43"/>
      <c r="O147" s="43"/>
    </row>
    <row r="148" spans="3:15" ht="12.75">
      <c r="C148" s="43"/>
      <c r="D148" s="43"/>
      <c r="E148" s="43"/>
      <c r="F148" s="43"/>
      <c r="G148" s="40"/>
      <c r="H148" s="40"/>
      <c r="I148" s="40"/>
      <c r="J148" s="40"/>
      <c r="K148" s="41"/>
      <c r="L148" s="43"/>
      <c r="M148" s="42"/>
      <c r="N148" s="43"/>
      <c r="O148" s="43"/>
    </row>
    <row r="149" spans="3:15" ht="12.75">
      <c r="C149" s="43"/>
      <c r="D149" s="43"/>
      <c r="E149" s="43"/>
      <c r="F149" s="43"/>
      <c r="G149" s="40"/>
      <c r="H149" s="40"/>
      <c r="I149" s="40"/>
      <c r="J149" s="40"/>
      <c r="K149" s="41"/>
      <c r="L149" s="43"/>
      <c r="M149" s="42"/>
      <c r="N149" s="43"/>
      <c r="O149" s="43"/>
    </row>
    <row r="150" spans="3:15" ht="12.75">
      <c r="C150" s="43"/>
      <c r="D150" s="43"/>
      <c r="E150" s="43"/>
      <c r="F150" s="43"/>
      <c r="G150" s="40"/>
      <c r="H150" s="40"/>
      <c r="I150" s="40"/>
      <c r="J150" s="40"/>
      <c r="K150" s="41"/>
      <c r="L150" s="43"/>
      <c r="M150" s="42"/>
      <c r="N150" s="43"/>
      <c r="O150" s="43"/>
    </row>
    <row r="151" spans="3:15" ht="12.75">
      <c r="C151" s="43"/>
      <c r="D151" s="43"/>
      <c r="E151" s="43"/>
      <c r="F151" s="43"/>
      <c r="G151" s="40"/>
      <c r="H151" s="40"/>
      <c r="I151" s="40"/>
      <c r="J151" s="40"/>
      <c r="K151" s="41"/>
      <c r="L151" s="43"/>
      <c r="M151" s="42"/>
      <c r="N151" s="43"/>
      <c r="O151" s="43"/>
    </row>
    <row r="152" spans="3:15" ht="12.75">
      <c r="C152" s="43"/>
      <c r="D152" s="43"/>
      <c r="E152" s="43"/>
      <c r="F152" s="43"/>
      <c r="G152" s="40"/>
      <c r="H152" s="40"/>
      <c r="I152" s="40"/>
      <c r="J152" s="40"/>
      <c r="K152" s="41"/>
      <c r="L152" s="43"/>
      <c r="M152" s="42"/>
      <c r="N152" s="43"/>
      <c r="O152" s="43"/>
    </row>
    <row r="153" spans="3:15" ht="12.75">
      <c r="C153" s="43"/>
      <c r="D153" s="43"/>
      <c r="E153" s="43"/>
      <c r="F153" s="43"/>
      <c r="G153" s="40"/>
      <c r="H153" s="40"/>
      <c r="I153" s="40"/>
      <c r="J153" s="40"/>
      <c r="K153" s="41"/>
      <c r="L153" s="43"/>
      <c r="M153" s="42"/>
      <c r="N153" s="43"/>
      <c r="O153" s="43"/>
    </row>
    <row r="154" spans="3:15" ht="12.75">
      <c r="C154" s="43"/>
      <c r="D154" s="43"/>
      <c r="E154" s="43"/>
      <c r="F154" s="43"/>
      <c r="G154" s="40"/>
      <c r="H154" s="40"/>
      <c r="I154" s="40"/>
      <c r="J154" s="40"/>
      <c r="K154" s="41"/>
      <c r="L154" s="43"/>
      <c r="M154" s="42"/>
      <c r="N154" s="43"/>
      <c r="O154" s="43"/>
    </row>
    <row r="155" spans="3:15" ht="12.75">
      <c r="C155" s="43"/>
      <c r="D155" s="43"/>
      <c r="E155" s="43"/>
      <c r="F155" s="43"/>
      <c r="G155" s="40"/>
      <c r="H155" s="40"/>
      <c r="I155" s="40"/>
      <c r="J155" s="40"/>
      <c r="K155" s="41"/>
      <c r="L155" s="43"/>
      <c r="M155" s="42"/>
      <c r="N155" s="43"/>
      <c r="O155" s="43"/>
    </row>
    <row r="156" spans="3:15" ht="12.75">
      <c r="C156" s="43"/>
      <c r="D156" s="43"/>
      <c r="E156" s="43"/>
      <c r="F156" s="43"/>
      <c r="G156" s="40"/>
      <c r="H156" s="40"/>
      <c r="I156" s="40"/>
      <c r="J156" s="40"/>
      <c r="K156" s="41"/>
      <c r="L156" s="43"/>
      <c r="M156" s="42"/>
      <c r="N156" s="43"/>
      <c r="O156" s="43"/>
    </row>
    <row r="157" spans="3:15" ht="12.75">
      <c r="C157" s="43"/>
      <c r="D157" s="43"/>
      <c r="E157" s="43"/>
      <c r="F157" s="43"/>
      <c r="G157" s="40"/>
      <c r="H157" s="40"/>
      <c r="I157" s="40"/>
      <c r="J157" s="40"/>
      <c r="K157" s="41"/>
      <c r="L157" s="43"/>
      <c r="M157" s="42"/>
      <c r="N157" s="43"/>
      <c r="O157" s="43"/>
    </row>
    <row r="158" spans="3:15" ht="12.75">
      <c r="C158" s="43"/>
      <c r="D158" s="43"/>
      <c r="E158" s="43"/>
      <c r="F158" s="43"/>
      <c r="G158" s="40"/>
      <c r="H158" s="40"/>
      <c r="I158" s="40"/>
      <c r="J158" s="40"/>
      <c r="K158" s="41"/>
      <c r="L158" s="43"/>
      <c r="M158" s="42"/>
      <c r="N158" s="43"/>
      <c r="O158" s="43"/>
    </row>
    <row r="159" spans="3:15" ht="12.75">
      <c r="C159" s="43"/>
      <c r="D159" s="43"/>
      <c r="E159" s="43"/>
      <c r="F159" s="43"/>
      <c r="G159" s="40"/>
      <c r="H159" s="40"/>
      <c r="I159" s="40"/>
      <c r="J159" s="40"/>
      <c r="K159" s="41"/>
      <c r="L159" s="43"/>
      <c r="M159" s="42"/>
      <c r="N159" s="43"/>
      <c r="O159" s="43"/>
    </row>
    <row r="160" spans="3:15" ht="12.75">
      <c r="C160" s="43"/>
      <c r="D160" s="43"/>
      <c r="E160" s="43"/>
      <c r="F160" s="43"/>
      <c r="G160" s="40"/>
      <c r="H160" s="40"/>
      <c r="I160" s="40"/>
      <c r="J160" s="40"/>
      <c r="K160" s="41"/>
      <c r="L160" s="43"/>
      <c r="M160" s="42"/>
      <c r="N160" s="43"/>
      <c r="O160" s="43"/>
    </row>
    <row r="161" spans="3:15" ht="12.75">
      <c r="C161" s="43"/>
      <c r="D161" s="43"/>
      <c r="E161" s="43"/>
      <c r="F161" s="43"/>
      <c r="G161" s="40"/>
      <c r="H161" s="40"/>
      <c r="I161" s="40"/>
      <c r="J161" s="40"/>
      <c r="K161" s="41"/>
      <c r="L161" s="43"/>
      <c r="M161" s="42"/>
      <c r="N161" s="43"/>
      <c r="O161" s="43"/>
    </row>
    <row r="162" spans="3:15" ht="12.75">
      <c r="C162" s="43"/>
      <c r="D162" s="43"/>
      <c r="E162" s="43"/>
      <c r="F162" s="43"/>
      <c r="G162" s="40"/>
      <c r="H162" s="40"/>
      <c r="I162" s="40"/>
      <c r="J162" s="40"/>
      <c r="K162" s="41"/>
      <c r="L162" s="43"/>
      <c r="M162" s="42"/>
      <c r="N162" s="43"/>
      <c r="O162" s="43"/>
    </row>
    <row r="163" spans="3:15" ht="12.75">
      <c r="C163" s="43"/>
      <c r="D163" s="43"/>
      <c r="E163" s="43"/>
      <c r="F163" s="43"/>
      <c r="G163" s="40"/>
      <c r="H163" s="40"/>
      <c r="I163" s="40"/>
      <c r="J163" s="40"/>
      <c r="K163" s="41"/>
      <c r="L163" s="43"/>
      <c r="M163" s="42"/>
      <c r="N163" s="43"/>
      <c r="O163" s="43"/>
    </row>
    <row r="164" spans="3:15" ht="12.75">
      <c r="C164" s="43"/>
      <c r="D164" s="43"/>
      <c r="E164" s="43"/>
      <c r="F164" s="43"/>
      <c r="G164" s="40"/>
      <c r="H164" s="40"/>
      <c r="I164" s="40"/>
      <c r="J164" s="40"/>
      <c r="K164" s="41"/>
      <c r="L164" s="43"/>
      <c r="M164" s="42"/>
      <c r="N164" s="43"/>
      <c r="O164" s="43"/>
    </row>
    <row r="165" spans="3:15" ht="12.75">
      <c r="C165" s="43"/>
      <c r="D165" s="43"/>
      <c r="E165" s="43"/>
      <c r="F165" s="43"/>
      <c r="G165" s="40"/>
      <c r="H165" s="40"/>
      <c r="I165" s="40"/>
      <c r="J165" s="40"/>
      <c r="K165" s="41"/>
      <c r="L165" s="43"/>
      <c r="M165" s="42"/>
      <c r="N165" s="43"/>
      <c r="O165" s="43"/>
    </row>
    <row r="166" spans="3:15" ht="12.75">
      <c r="C166" s="43"/>
      <c r="D166" s="43"/>
      <c r="E166" s="43"/>
      <c r="F166" s="43"/>
      <c r="G166" s="40"/>
      <c r="H166" s="40"/>
      <c r="I166" s="40"/>
      <c r="J166" s="40"/>
      <c r="K166" s="41"/>
      <c r="L166" s="43"/>
      <c r="M166" s="42"/>
      <c r="N166" s="43"/>
      <c r="O166" s="43"/>
    </row>
    <row r="167" spans="3:15" ht="12.75">
      <c r="C167" s="43"/>
      <c r="D167" s="43"/>
      <c r="E167" s="43"/>
      <c r="F167" s="43"/>
      <c r="G167" s="40"/>
      <c r="H167" s="40"/>
      <c r="I167" s="40"/>
      <c r="J167" s="40"/>
      <c r="K167" s="41"/>
      <c r="L167" s="43"/>
      <c r="M167" s="42"/>
      <c r="N167" s="43"/>
      <c r="O167" s="43"/>
    </row>
    <row r="168" spans="3:15" ht="12.75">
      <c r="C168" s="43"/>
      <c r="D168" s="43"/>
      <c r="E168" s="43"/>
      <c r="F168" s="43"/>
      <c r="G168" s="40"/>
      <c r="H168" s="40"/>
      <c r="I168" s="40"/>
      <c r="J168" s="40"/>
      <c r="K168" s="41"/>
      <c r="L168" s="43"/>
      <c r="M168" s="42"/>
      <c r="N168" s="43"/>
      <c r="O168" s="43"/>
    </row>
    <row r="169" spans="3:15" ht="12.75">
      <c r="C169" s="43"/>
      <c r="D169" s="43"/>
      <c r="E169" s="43"/>
      <c r="F169" s="43"/>
      <c r="G169" s="40"/>
      <c r="H169" s="40"/>
      <c r="I169" s="40"/>
      <c r="J169" s="40"/>
      <c r="K169" s="41"/>
      <c r="L169" s="43"/>
      <c r="M169" s="42"/>
      <c r="N169" s="43"/>
      <c r="O169" s="43"/>
    </row>
    <row r="170" spans="3:15" ht="12.75">
      <c r="C170" s="43"/>
      <c r="D170" s="43"/>
      <c r="E170" s="43"/>
      <c r="F170" s="43"/>
      <c r="G170" s="40"/>
      <c r="H170" s="40"/>
      <c r="I170" s="40"/>
      <c r="J170" s="40"/>
      <c r="K170" s="41"/>
      <c r="L170" s="43"/>
      <c r="M170" s="42"/>
      <c r="N170" s="43"/>
      <c r="O170" s="43"/>
    </row>
    <row r="171" spans="3:15" ht="12.75">
      <c r="C171" s="43"/>
      <c r="D171" s="43"/>
      <c r="E171" s="43"/>
      <c r="F171" s="43"/>
      <c r="G171" s="40"/>
      <c r="H171" s="40"/>
      <c r="I171" s="40"/>
      <c r="J171" s="40"/>
      <c r="K171" s="41"/>
      <c r="L171" s="43"/>
      <c r="M171" s="42"/>
      <c r="N171" s="43"/>
      <c r="O171" s="43"/>
    </row>
    <row r="172" spans="3:15" ht="12.75">
      <c r="C172" s="43"/>
      <c r="D172" s="43"/>
      <c r="E172" s="43"/>
      <c r="F172" s="43"/>
      <c r="G172" s="40"/>
      <c r="H172" s="40"/>
      <c r="I172" s="40"/>
      <c r="J172" s="40"/>
      <c r="K172" s="41"/>
      <c r="L172" s="43"/>
      <c r="M172" s="42"/>
      <c r="N172" s="43"/>
      <c r="O172" s="43"/>
    </row>
    <row r="173" spans="3:15" ht="12.75">
      <c r="C173" s="43"/>
      <c r="D173" s="43"/>
      <c r="E173" s="43"/>
      <c r="F173" s="43"/>
      <c r="G173" s="40"/>
      <c r="H173" s="40"/>
      <c r="I173" s="40"/>
      <c r="J173" s="40"/>
      <c r="K173" s="41"/>
      <c r="L173" s="43"/>
      <c r="M173" s="42"/>
      <c r="N173" s="43"/>
      <c r="O173" s="43"/>
    </row>
    <row r="174" spans="3:15" ht="12.75">
      <c r="C174" s="43"/>
      <c r="D174" s="43"/>
      <c r="E174" s="43"/>
      <c r="F174" s="43"/>
      <c r="G174" s="40"/>
      <c r="H174" s="40"/>
      <c r="I174" s="40"/>
      <c r="J174" s="40"/>
      <c r="K174" s="41"/>
      <c r="L174" s="43"/>
      <c r="M174" s="42"/>
      <c r="N174" s="43"/>
      <c r="O174" s="43"/>
    </row>
    <row r="175" spans="3:15" ht="12.75">
      <c r="C175" s="43"/>
      <c r="D175" s="43"/>
      <c r="E175" s="43"/>
      <c r="F175" s="43"/>
      <c r="G175" s="40"/>
      <c r="H175" s="40"/>
      <c r="I175" s="40"/>
      <c r="J175" s="40"/>
      <c r="K175" s="41"/>
      <c r="L175" s="43"/>
      <c r="M175" s="42"/>
      <c r="N175" s="43"/>
      <c r="O175" s="43"/>
    </row>
    <row r="176" spans="3:15" ht="12.75">
      <c r="C176" s="43"/>
      <c r="D176" s="43"/>
      <c r="E176" s="43"/>
      <c r="F176" s="43"/>
      <c r="G176" s="40"/>
      <c r="H176" s="40"/>
      <c r="I176" s="40"/>
      <c r="J176" s="40"/>
      <c r="K176" s="41"/>
      <c r="L176" s="43"/>
      <c r="M176" s="42"/>
      <c r="N176" s="43"/>
      <c r="O176" s="43"/>
    </row>
    <row r="177" spans="3:15" ht="12.75">
      <c r="C177" s="43"/>
      <c r="D177" s="43"/>
      <c r="E177" s="43"/>
      <c r="F177" s="43"/>
      <c r="G177" s="40"/>
      <c r="H177" s="40"/>
      <c r="I177" s="40"/>
      <c r="J177" s="40"/>
      <c r="K177" s="41"/>
      <c r="L177" s="43"/>
      <c r="M177" s="42"/>
      <c r="N177" s="43"/>
      <c r="O177" s="43"/>
    </row>
    <row r="178" spans="3:15" ht="12.75">
      <c r="C178" s="43"/>
      <c r="D178" s="43"/>
      <c r="E178" s="43"/>
      <c r="F178" s="43"/>
      <c r="G178" s="40"/>
      <c r="H178" s="40"/>
      <c r="I178" s="40"/>
      <c r="J178" s="40"/>
      <c r="K178" s="41"/>
      <c r="L178" s="43"/>
      <c r="M178" s="42"/>
      <c r="N178" s="43"/>
      <c r="O178" s="43"/>
    </row>
    <row r="179" spans="3:15" ht="12.75">
      <c r="C179" s="43"/>
      <c r="D179" s="43"/>
      <c r="E179" s="43"/>
      <c r="F179" s="43"/>
      <c r="G179" s="40"/>
      <c r="H179" s="40"/>
      <c r="I179" s="40"/>
      <c r="J179" s="40"/>
      <c r="K179" s="41"/>
      <c r="L179" s="43"/>
      <c r="M179" s="42"/>
      <c r="N179" s="43"/>
      <c r="O179" s="43"/>
    </row>
    <row r="180" spans="3:15" ht="12.75">
      <c r="C180" s="43"/>
      <c r="D180" s="43"/>
      <c r="E180" s="43"/>
      <c r="F180" s="43"/>
      <c r="G180" s="40"/>
      <c r="H180" s="40"/>
      <c r="I180" s="40"/>
      <c r="J180" s="40"/>
      <c r="K180" s="41"/>
      <c r="L180" s="43"/>
      <c r="M180" s="42"/>
      <c r="N180" s="43"/>
      <c r="O180" s="43"/>
    </row>
    <row r="181" spans="3:15" ht="12.75">
      <c r="C181" s="43"/>
      <c r="D181" s="43"/>
      <c r="E181" s="43"/>
      <c r="F181" s="43"/>
      <c r="G181" s="40"/>
      <c r="H181" s="40"/>
      <c r="I181" s="40"/>
      <c r="J181" s="40"/>
      <c r="K181" s="41"/>
      <c r="L181" s="43"/>
      <c r="M181" s="42"/>
      <c r="N181" s="43"/>
      <c r="O181" s="43"/>
    </row>
    <row r="182" spans="3:15" ht="12.75">
      <c r="C182" s="43"/>
      <c r="D182" s="43"/>
      <c r="E182" s="43"/>
      <c r="F182" s="43"/>
      <c r="G182" s="40"/>
      <c r="H182" s="40"/>
      <c r="I182" s="40"/>
      <c r="J182" s="40"/>
      <c r="K182" s="41"/>
      <c r="L182" s="43"/>
      <c r="M182" s="42"/>
      <c r="N182" s="43"/>
      <c r="O182" s="43"/>
    </row>
    <row r="183" spans="3:15" ht="12.75">
      <c r="C183" s="43"/>
      <c r="D183" s="43"/>
      <c r="E183" s="43"/>
      <c r="F183" s="43"/>
      <c r="G183" s="40"/>
      <c r="H183" s="40"/>
      <c r="I183" s="40"/>
      <c r="J183" s="40"/>
      <c r="K183" s="41"/>
      <c r="L183" s="43"/>
      <c r="M183" s="42"/>
      <c r="N183" s="43"/>
      <c r="O183" s="43"/>
    </row>
    <row r="184" spans="3:15" ht="12.75">
      <c r="C184" s="43"/>
      <c r="D184" s="43"/>
      <c r="E184" s="43"/>
      <c r="F184" s="43"/>
      <c r="G184" s="40"/>
      <c r="H184" s="40"/>
      <c r="I184" s="40"/>
      <c r="J184" s="40"/>
      <c r="K184" s="41"/>
      <c r="L184" s="43"/>
      <c r="M184" s="42"/>
      <c r="N184" s="43"/>
      <c r="O184" s="43"/>
    </row>
    <row r="185" spans="3:15" ht="12.75">
      <c r="C185" s="43"/>
      <c r="D185" s="43"/>
      <c r="E185" s="43"/>
      <c r="F185" s="43"/>
      <c r="G185" s="40"/>
      <c r="H185" s="40"/>
      <c r="I185" s="40"/>
      <c r="J185" s="40"/>
      <c r="K185" s="41"/>
      <c r="L185" s="43"/>
      <c r="M185" s="42"/>
      <c r="N185" s="43"/>
      <c r="O185" s="43"/>
    </row>
    <row r="186" spans="3:15" ht="12.75">
      <c r="C186" s="43"/>
      <c r="D186" s="43"/>
      <c r="E186" s="43"/>
      <c r="F186" s="43"/>
      <c r="G186" s="40"/>
      <c r="H186" s="40"/>
      <c r="I186" s="40"/>
      <c r="J186" s="40"/>
      <c r="K186" s="41"/>
      <c r="L186" s="43"/>
      <c r="M186" s="42"/>
      <c r="N186" s="43"/>
      <c r="O186" s="43"/>
    </row>
    <row r="187" spans="3:15" ht="12.75">
      <c r="C187" s="43"/>
      <c r="D187" s="43"/>
      <c r="E187" s="43"/>
      <c r="F187" s="43"/>
      <c r="G187" s="40"/>
      <c r="H187" s="40"/>
      <c r="I187" s="40"/>
      <c r="J187" s="40"/>
      <c r="K187" s="41"/>
      <c r="L187" s="43"/>
      <c r="M187" s="42"/>
      <c r="N187" s="43"/>
      <c r="O187" s="43"/>
    </row>
    <row r="188" spans="3:15" ht="12.75">
      <c r="C188" s="43"/>
      <c r="D188" s="43"/>
      <c r="E188" s="43"/>
      <c r="F188" s="43"/>
      <c r="G188" s="40"/>
      <c r="H188" s="40"/>
      <c r="I188" s="40"/>
      <c r="J188" s="40"/>
      <c r="K188" s="41"/>
      <c r="L188" s="43"/>
      <c r="M188" s="42"/>
      <c r="N188" s="43"/>
      <c r="O188" s="43"/>
    </row>
    <row r="189" spans="3:15" ht="12.75">
      <c r="C189" s="43"/>
      <c r="D189" s="43"/>
      <c r="E189" s="43"/>
      <c r="F189" s="43"/>
      <c r="G189" s="40"/>
      <c r="H189" s="40"/>
      <c r="I189" s="40"/>
      <c r="J189" s="40"/>
      <c r="K189" s="41"/>
      <c r="L189" s="43"/>
      <c r="M189" s="42"/>
      <c r="N189" s="43"/>
      <c r="O189" s="43"/>
    </row>
    <row r="190" spans="3:15" ht="12.75">
      <c r="C190" s="43"/>
      <c r="D190" s="43"/>
      <c r="E190" s="43"/>
      <c r="F190" s="43"/>
      <c r="G190" s="40"/>
      <c r="H190" s="40"/>
      <c r="I190" s="40"/>
      <c r="J190" s="40"/>
      <c r="K190" s="41"/>
      <c r="L190" s="43"/>
      <c r="M190" s="42"/>
      <c r="N190" s="43"/>
      <c r="O190" s="43"/>
    </row>
    <row r="191" spans="3:15" ht="12.75">
      <c r="C191" s="43"/>
      <c r="D191" s="43"/>
      <c r="E191" s="43"/>
      <c r="F191" s="43"/>
      <c r="G191" s="40"/>
      <c r="H191" s="40"/>
      <c r="I191" s="40"/>
      <c r="J191" s="40"/>
      <c r="K191" s="41"/>
      <c r="L191" s="43"/>
      <c r="M191" s="42"/>
      <c r="N191" s="43"/>
      <c r="O191" s="43"/>
    </row>
    <row r="192" spans="3:15" ht="12.75">
      <c r="C192" s="43"/>
      <c r="D192" s="43"/>
      <c r="E192" s="43"/>
      <c r="F192" s="43"/>
      <c r="G192" s="40"/>
      <c r="H192" s="40"/>
      <c r="I192" s="40"/>
      <c r="J192" s="40"/>
      <c r="K192" s="41"/>
      <c r="L192" s="43"/>
      <c r="M192" s="42"/>
      <c r="N192" s="43"/>
      <c r="O192" s="43"/>
    </row>
    <row r="193" spans="3:15" ht="12.75">
      <c r="C193" s="43"/>
      <c r="D193" s="43"/>
      <c r="E193" s="43"/>
      <c r="F193" s="43"/>
      <c r="G193" s="40"/>
      <c r="H193" s="40"/>
      <c r="I193" s="40"/>
      <c r="J193" s="40"/>
      <c r="K193" s="41"/>
      <c r="L193" s="43"/>
      <c r="M193" s="42"/>
      <c r="N193" s="43"/>
      <c r="O193" s="43"/>
    </row>
    <row r="194" spans="3:15" ht="12.75">
      <c r="C194" s="43"/>
      <c r="D194" s="43"/>
      <c r="E194" s="43"/>
      <c r="F194" s="43"/>
      <c r="G194" s="40"/>
      <c r="H194" s="40"/>
      <c r="I194" s="40"/>
      <c r="J194" s="40"/>
      <c r="K194" s="41"/>
      <c r="L194" s="43"/>
      <c r="M194" s="42"/>
      <c r="N194" s="43"/>
      <c r="O194" s="43"/>
    </row>
    <row r="195" spans="3:15" ht="12.75">
      <c r="C195" s="43"/>
      <c r="D195" s="43"/>
      <c r="E195" s="43"/>
      <c r="F195" s="43"/>
      <c r="G195" s="40"/>
      <c r="H195" s="40"/>
      <c r="I195" s="40"/>
      <c r="J195" s="40"/>
      <c r="K195" s="41"/>
      <c r="L195" s="43"/>
      <c r="M195" s="42"/>
      <c r="N195" s="43"/>
      <c r="O195" s="43"/>
    </row>
    <row r="196" spans="3:15" ht="12.75">
      <c r="C196" s="43"/>
      <c r="D196" s="43"/>
      <c r="E196" s="43"/>
      <c r="F196" s="43"/>
      <c r="G196" s="40"/>
      <c r="H196" s="40"/>
      <c r="I196" s="40"/>
      <c r="J196" s="40"/>
      <c r="K196" s="41"/>
      <c r="L196" s="43"/>
      <c r="M196" s="42"/>
      <c r="N196" s="43"/>
      <c r="O196" s="43"/>
    </row>
    <row r="197" spans="3:15" ht="12.75">
      <c r="C197" s="43"/>
      <c r="D197" s="43"/>
      <c r="E197" s="43"/>
      <c r="F197" s="43"/>
      <c r="G197" s="40"/>
      <c r="H197" s="40"/>
      <c r="I197" s="40"/>
      <c r="J197" s="40"/>
      <c r="K197" s="41"/>
      <c r="L197" s="43"/>
      <c r="M197" s="42"/>
      <c r="N197" s="43"/>
      <c r="O197" s="43"/>
    </row>
    <row r="198" spans="3:15" ht="12.75">
      <c r="C198" s="43"/>
      <c r="D198" s="43"/>
      <c r="E198" s="43"/>
      <c r="F198" s="43"/>
      <c r="G198" s="40"/>
      <c r="H198" s="40"/>
      <c r="I198" s="40"/>
      <c r="J198" s="40"/>
      <c r="K198" s="41"/>
      <c r="L198" s="43"/>
      <c r="M198" s="42"/>
      <c r="N198" s="43"/>
      <c r="O198" s="43"/>
    </row>
    <row r="199" spans="3:15" ht="12.75">
      <c r="C199" s="43"/>
      <c r="D199" s="43"/>
      <c r="E199" s="43"/>
      <c r="F199" s="43"/>
      <c r="G199" s="40"/>
      <c r="H199" s="40"/>
      <c r="I199" s="40"/>
      <c r="J199" s="40"/>
      <c r="K199" s="41"/>
      <c r="L199" s="43"/>
      <c r="M199" s="42"/>
      <c r="N199" s="43"/>
      <c r="O199" s="43"/>
    </row>
    <row r="200" spans="3:15" ht="12.75">
      <c r="C200" s="43"/>
      <c r="D200" s="43"/>
      <c r="E200" s="43"/>
      <c r="F200" s="43"/>
      <c r="G200" s="40"/>
      <c r="H200" s="40"/>
      <c r="I200" s="40"/>
      <c r="J200" s="40"/>
      <c r="K200" s="41"/>
      <c r="L200" s="43"/>
      <c r="M200" s="42"/>
      <c r="N200" s="43"/>
      <c r="O200" s="43"/>
    </row>
    <row r="201" spans="3:15" ht="12.75">
      <c r="C201" s="43"/>
      <c r="D201" s="43"/>
      <c r="E201" s="43"/>
      <c r="F201" s="43"/>
      <c r="G201" s="40"/>
      <c r="H201" s="40"/>
      <c r="I201" s="40"/>
      <c r="J201" s="40"/>
      <c r="K201" s="41"/>
      <c r="L201" s="43"/>
      <c r="M201" s="42"/>
      <c r="N201" s="43"/>
      <c r="O201" s="43"/>
    </row>
    <row r="202" spans="3:15" ht="12.75">
      <c r="C202" s="43"/>
      <c r="D202" s="43"/>
      <c r="E202" s="43"/>
      <c r="F202" s="43"/>
      <c r="G202" s="40"/>
      <c r="H202" s="40"/>
      <c r="I202" s="40"/>
      <c r="J202" s="40"/>
      <c r="K202" s="41"/>
      <c r="L202" s="43"/>
      <c r="M202" s="42"/>
      <c r="N202" s="43"/>
      <c r="O202" s="43"/>
    </row>
    <row r="203" spans="3:15" ht="12.75">
      <c r="C203" s="43"/>
      <c r="D203" s="43"/>
      <c r="E203" s="43"/>
      <c r="F203" s="43"/>
      <c r="G203" s="40"/>
      <c r="H203" s="40"/>
      <c r="I203" s="40"/>
      <c r="J203" s="40"/>
      <c r="K203" s="41"/>
      <c r="L203" s="43"/>
      <c r="M203" s="42"/>
      <c r="N203" s="43"/>
      <c r="O203" s="43"/>
    </row>
    <row r="204" spans="3:15" ht="12.75">
      <c r="C204" s="43"/>
      <c r="D204" s="43"/>
      <c r="E204" s="43"/>
      <c r="F204" s="43"/>
      <c r="G204" s="40"/>
      <c r="H204" s="40"/>
      <c r="I204" s="40"/>
      <c r="J204" s="40"/>
      <c r="K204" s="41"/>
      <c r="L204" s="43"/>
      <c r="M204" s="42"/>
      <c r="N204" s="43"/>
      <c r="O204" s="43"/>
    </row>
    <row r="205" spans="3:15" ht="12.75">
      <c r="C205" s="43"/>
      <c r="D205" s="43"/>
      <c r="E205" s="43"/>
      <c r="F205" s="43"/>
      <c r="G205" s="40"/>
      <c r="H205" s="40"/>
      <c r="I205" s="40"/>
      <c r="J205" s="40"/>
      <c r="K205" s="41"/>
      <c r="L205" s="43"/>
      <c r="M205" s="42"/>
      <c r="N205" s="43"/>
      <c r="O205" s="43"/>
    </row>
    <row r="206" spans="3:15" ht="12.75">
      <c r="C206" s="43"/>
      <c r="D206" s="43"/>
      <c r="E206" s="43"/>
      <c r="F206" s="43"/>
      <c r="G206" s="40"/>
      <c r="H206" s="40"/>
      <c r="I206" s="40"/>
      <c r="J206" s="40"/>
      <c r="K206" s="41"/>
      <c r="L206" s="43"/>
      <c r="M206" s="42"/>
      <c r="N206" s="43"/>
      <c r="O206" s="43"/>
    </row>
    <row r="207" spans="3:15" ht="12.75">
      <c r="C207" s="43"/>
      <c r="D207" s="43"/>
      <c r="E207" s="43"/>
      <c r="F207" s="43"/>
      <c r="G207" s="40"/>
      <c r="H207" s="40"/>
      <c r="I207" s="40"/>
      <c r="J207" s="40"/>
      <c r="K207" s="41"/>
      <c r="L207" s="43"/>
      <c r="M207" s="42"/>
      <c r="N207" s="43"/>
      <c r="O207" s="43"/>
    </row>
    <row r="208" spans="3:15" ht="12.75">
      <c r="C208" s="43"/>
      <c r="D208" s="43"/>
      <c r="E208" s="43"/>
      <c r="F208" s="43"/>
      <c r="G208" s="40"/>
      <c r="H208" s="40"/>
      <c r="I208" s="40"/>
      <c r="J208" s="40"/>
      <c r="K208" s="41"/>
      <c r="L208" s="43"/>
      <c r="M208" s="42"/>
      <c r="N208" s="43"/>
      <c r="O208" s="43"/>
    </row>
    <row r="209" spans="3:15" ht="12.75">
      <c r="C209" s="43"/>
      <c r="D209" s="43"/>
      <c r="E209" s="43"/>
      <c r="F209" s="43"/>
      <c r="G209" s="40"/>
      <c r="H209" s="40"/>
      <c r="I209" s="40"/>
      <c r="J209" s="40"/>
      <c r="K209" s="41"/>
      <c r="L209" s="43"/>
      <c r="M209" s="42"/>
      <c r="N209" s="43"/>
      <c r="O209" s="43"/>
    </row>
    <row r="210" spans="3:15" ht="12.75">
      <c r="C210" s="43"/>
      <c r="D210" s="43"/>
      <c r="E210" s="43"/>
      <c r="F210" s="43"/>
      <c r="G210" s="40"/>
      <c r="H210" s="40"/>
      <c r="I210" s="40"/>
      <c r="J210" s="40"/>
      <c r="K210" s="41"/>
      <c r="L210" s="43"/>
      <c r="M210" s="42"/>
      <c r="N210" s="43"/>
      <c r="O210" s="43"/>
    </row>
    <row r="211" spans="3:15" ht="12.75">
      <c r="C211" s="43"/>
      <c r="D211" s="43"/>
      <c r="E211" s="43"/>
      <c r="F211" s="43"/>
      <c r="G211" s="40"/>
      <c r="H211" s="40"/>
      <c r="I211" s="40"/>
      <c r="J211" s="40"/>
      <c r="K211" s="41"/>
      <c r="L211" s="43"/>
      <c r="M211" s="42"/>
      <c r="N211" s="43"/>
      <c r="O211" s="43"/>
    </row>
    <row r="212" spans="3:15" ht="12.75">
      <c r="C212" s="43"/>
      <c r="D212" s="43"/>
      <c r="E212" s="43"/>
      <c r="F212" s="43"/>
      <c r="G212" s="40"/>
      <c r="H212" s="40"/>
      <c r="I212" s="40"/>
      <c r="J212" s="40"/>
      <c r="K212" s="41"/>
      <c r="L212" s="43"/>
      <c r="M212" s="42"/>
      <c r="N212" s="43"/>
      <c r="O212" s="43"/>
    </row>
    <row r="213" spans="3:15" ht="12.75">
      <c r="C213" s="43"/>
      <c r="D213" s="43"/>
      <c r="E213" s="43"/>
      <c r="F213" s="43"/>
      <c r="G213" s="40"/>
      <c r="H213" s="40"/>
      <c r="I213" s="40"/>
      <c r="J213" s="40"/>
      <c r="K213" s="41"/>
      <c r="L213" s="43"/>
      <c r="M213" s="42"/>
      <c r="N213" s="43"/>
      <c r="O213" s="43"/>
    </row>
    <row r="214" spans="3:15" ht="12.75">
      <c r="C214" s="43"/>
      <c r="D214" s="43"/>
      <c r="E214" s="43"/>
      <c r="F214" s="43"/>
      <c r="G214" s="40"/>
      <c r="H214" s="40"/>
      <c r="I214" s="40"/>
      <c r="J214" s="40"/>
      <c r="K214" s="41"/>
      <c r="L214" s="43"/>
      <c r="M214" s="42"/>
      <c r="N214" s="43"/>
      <c r="O214" s="43"/>
    </row>
    <row r="215" spans="3:15" ht="12.75">
      <c r="C215" s="43"/>
      <c r="D215" s="43"/>
      <c r="E215" s="43"/>
      <c r="F215" s="43"/>
      <c r="G215" s="40"/>
      <c r="H215" s="40"/>
      <c r="I215" s="40"/>
      <c r="J215" s="40"/>
      <c r="K215" s="41"/>
      <c r="L215" s="43"/>
      <c r="M215" s="42"/>
      <c r="N215" s="43"/>
      <c r="O215" s="43"/>
    </row>
    <row r="216" spans="3:15" ht="12.75">
      <c r="C216" s="43"/>
      <c r="D216" s="43"/>
      <c r="E216" s="43"/>
      <c r="F216" s="43"/>
      <c r="G216" s="40"/>
      <c r="H216" s="40"/>
      <c r="I216" s="40"/>
      <c r="J216" s="40"/>
      <c r="K216" s="41"/>
      <c r="L216" s="43"/>
      <c r="M216" s="42"/>
      <c r="N216" s="43"/>
      <c r="O216" s="43"/>
    </row>
    <row r="217" spans="3:15" ht="12.75">
      <c r="C217" s="43"/>
      <c r="D217" s="43"/>
      <c r="E217" s="43"/>
      <c r="F217" s="43"/>
      <c r="G217" s="40"/>
      <c r="H217" s="40"/>
      <c r="I217" s="40"/>
      <c r="J217" s="40"/>
      <c r="K217" s="41"/>
      <c r="L217" s="43"/>
      <c r="M217" s="42"/>
      <c r="N217" s="43"/>
      <c r="O217" s="43"/>
    </row>
    <row r="218" spans="3:15" ht="12.75">
      <c r="C218" s="43"/>
      <c r="D218" s="43"/>
      <c r="E218" s="43"/>
      <c r="F218" s="43"/>
      <c r="G218" s="40"/>
      <c r="H218" s="40"/>
      <c r="I218" s="40"/>
      <c r="J218" s="40"/>
      <c r="K218" s="41"/>
      <c r="L218" s="43"/>
      <c r="M218" s="42"/>
      <c r="N218" s="43"/>
      <c r="O218" s="43"/>
    </row>
    <row r="219" spans="3:15" ht="12.75">
      <c r="C219" s="43"/>
      <c r="D219" s="43"/>
      <c r="E219" s="43"/>
      <c r="F219" s="43"/>
      <c r="G219" s="40"/>
      <c r="H219" s="40"/>
      <c r="I219" s="40"/>
      <c r="J219" s="40"/>
      <c r="K219" s="41"/>
      <c r="L219" s="43"/>
      <c r="M219" s="42"/>
      <c r="N219" s="43"/>
      <c r="O219" s="43"/>
    </row>
    <row r="220" spans="3:15" ht="12.75">
      <c r="C220" s="43"/>
      <c r="D220" s="43"/>
      <c r="E220" s="43"/>
      <c r="F220" s="43"/>
      <c r="G220" s="40"/>
      <c r="H220" s="40"/>
      <c r="I220" s="40"/>
      <c r="J220" s="40"/>
      <c r="K220" s="41"/>
      <c r="L220" s="43"/>
      <c r="M220" s="42"/>
      <c r="N220" s="43"/>
      <c r="O220" s="43"/>
    </row>
    <row r="221" spans="3:15" ht="12.75">
      <c r="C221" s="43"/>
      <c r="D221" s="43"/>
      <c r="E221" s="43"/>
      <c r="F221" s="43"/>
      <c r="G221" s="40"/>
      <c r="H221" s="40"/>
      <c r="I221" s="40"/>
      <c r="J221" s="40"/>
      <c r="K221" s="41"/>
      <c r="L221" s="43"/>
      <c r="M221" s="42"/>
      <c r="N221" s="43"/>
      <c r="O221" s="43"/>
    </row>
    <row r="222" spans="3:15" ht="12.75">
      <c r="C222" s="43"/>
      <c r="D222" s="43"/>
      <c r="E222" s="43"/>
      <c r="F222" s="43"/>
      <c r="G222" s="40"/>
      <c r="H222" s="40"/>
      <c r="I222" s="40"/>
      <c r="J222" s="40"/>
      <c r="K222" s="41"/>
      <c r="L222" s="43"/>
      <c r="M222" s="42"/>
      <c r="N222" s="43"/>
      <c r="O222" s="43"/>
    </row>
    <row r="223" spans="3:15" ht="12.75">
      <c r="C223" s="43"/>
      <c r="D223" s="43"/>
      <c r="E223" s="43"/>
      <c r="F223" s="43"/>
      <c r="G223" s="40"/>
      <c r="H223" s="40"/>
      <c r="I223" s="40"/>
      <c r="J223" s="40"/>
      <c r="K223" s="41"/>
      <c r="L223" s="43"/>
      <c r="M223" s="42"/>
      <c r="N223" s="43"/>
      <c r="O223" s="43"/>
    </row>
    <row r="224" spans="3:15" ht="12.75">
      <c r="C224" s="43"/>
      <c r="D224" s="43"/>
      <c r="E224" s="43"/>
      <c r="F224" s="43"/>
      <c r="G224" s="40"/>
      <c r="H224" s="40"/>
      <c r="I224" s="40"/>
      <c r="J224" s="40"/>
      <c r="K224" s="41"/>
      <c r="L224" s="43"/>
      <c r="M224" s="42"/>
      <c r="N224" s="43"/>
      <c r="O224" s="43"/>
    </row>
    <row r="225" spans="3:15" ht="12.75">
      <c r="C225" s="43"/>
      <c r="D225" s="43"/>
      <c r="E225" s="43"/>
      <c r="F225" s="43"/>
      <c r="G225" s="40"/>
      <c r="H225" s="40"/>
      <c r="I225" s="40"/>
      <c r="J225" s="40"/>
      <c r="K225" s="41"/>
      <c r="L225" s="43"/>
      <c r="M225" s="42"/>
      <c r="N225" s="43"/>
      <c r="O225" s="43"/>
    </row>
    <row r="226" spans="3:15" ht="12.75">
      <c r="C226" s="43"/>
      <c r="D226" s="43"/>
      <c r="E226" s="43"/>
      <c r="F226" s="43"/>
      <c r="G226" s="40"/>
      <c r="H226" s="40"/>
      <c r="I226" s="40"/>
      <c r="J226" s="40"/>
      <c r="K226" s="41"/>
      <c r="L226" s="43"/>
      <c r="M226" s="42"/>
      <c r="N226" s="43"/>
      <c r="O226" s="43"/>
    </row>
    <row r="227" spans="3:15" ht="12.75">
      <c r="C227" s="43"/>
      <c r="D227" s="43"/>
      <c r="E227" s="43"/>
      <c r="F227" s="43"/>
      <c r="G227" s="40"/>
      <c r="H227" s="40"/>
      <c r="I227" s="40"/>
      <c r="J227" s="40"/>
      <c r="K227" s="41"/>
      <c r="L227" s="43"/>
      <c r="M227" s="42"/>
      <c r="N227" s="43"/>
      <c r="O227" s="43"/>
    </row>
    <row r="228" spans="3:15" ht="12.75">
      <c r="C228" s="43"/>
      <c r="D228" s="43"/>
      <c r="E228" s="43"/>
      <c r="F228" s="43"/>
      <c r="G228" s="40"/>
      <c r="H228" s="40"/>
      <c r="I228" s="40"/>
      <c r="J228" s="40"/>
      <c r="K228" s="41"/>
      <c r="L228" s="43"/>
      <c r="M228" s="42"/>
      <c r="N228" s="43"/>
      <c r="O228" s="43"/>
    </row>
    <row r="229" spans="3:15" ht="12.75">
      <c r="C229" s="43"/>
      <c r="D229" s="43"/>
      <c r="E229" s="43"/>
      <c r="F229" s="43"/>
      <c r="G229" s="40"/>
      <c r="H229" s="40"/>
      <c r="I229" s="40"/>
      <c r="J229" s="40"/>
      <c r="K229" s="41"/>
      <c r="L229" s="43"/>
      <c r="M229" s="42"/>
      <c r="N229" s="43"/>
      <c r="O229" s="43"/>
    </row>
    <row r="230" spans="3:15" ht="12.75">
      <c r="C230" s="43"/>
      <c r="D230" s="43"/>
      <c r="E230" s="43"/>
      <c r="F230" s="43"/>
      <c r="G230" s="40"/>
      <c r="H230" s="40"/>
      <c r="I230" s="40"/>
      <c r="J230" s="40"/>
      <c r="K230" s="41"/>
      <c r="L230" s="43"/>
      <c r="M230" s="42"/>
      <c r="N230" s="43"/>
      <c r="O230" s="43"/>
    </row>
    <row r="231" spans="3:15" ht="12.75">
      <c r="C231" s="43"/>
      <c r="D231" s="43"/>
      <c r="E231" s="43"/>
      <c r="F231" s="43"/>
      <c r="G231" s="40"/>
      <c r="H231" s="40"/>
      <c r="I231" s="40"/>
      <c r="J231" s="40"/>
      <c r="K231" s="41"/>
      <c r="L231" s="43"/>
      <c r="M231" s="42"/>
      <c r="N231" s="43"/>
      <c r="O231" s="43"/>
    </row>
    <row r="232" spans="3:15" ht="12.75">
      <c r="C232" s="43"/>
      <c r="D232" s="43"/>
      <c r="E232" s="43"/>
      <c r="F232" s="43"/>
      <c r="G232" s="40"/>
      <c r="H232" s="40"/>
      <c r="I232" s="40"/>
      <c r="J232" s="40"/>
      <c r="K232" s="41"/>
      <c r="L232" s="43"/>
      <c r="M232" s="42"/>
      <c r="N232" s="43"/>
      <c r="O232" s="43"/>
    </row>
    <row r="233" spans="3:15" ht="12.75">
      <c r="C233" s="43"/>
      <c r="D233" s="43"/>
      <c r="E233" s="43"/>
      <c r="F233" s="43"/>
      <c r="G233" s="40"/>
      <c r="H233" s="40"/>
      <c r="I233" s="40"/>
      <c r="J233" s="40"/>
      <c r="K233" s="41"/>
      <c r="L233" s="43"/>
      <c r="M233" s="42"/>
      <c r="N233" s="43"/>
      <c r="O233" s="43"/>
    </row>
    <row r="234" spans="3:15" ht="12.75">
      <c r="C234" s="43"/>
      <c r="D234" s="43"/>
      <c r="E234" s="43"/>
      <c r="F234" s="43"/>
      <c r="G234" s="40"/>
      <c r="H234" s="40"/>
      <c r="I234" s="40"/>
      <c r="J234" s="40"/>
      <c r="K234" s="41"/>
      <c r="L234" s="43"/>
      <c r="M234" s="42"/>
      <c r="N234" s="43"/>
      <c r="O234" s="43"/>
    </row>
    <row r="235" spans="3:15" ht="12.75">
      <c r="C235" s="43"/>
      <c r="D235" s="43"/>
      <c r="E235" s="43"/>
      <c r="F235" s="43"/>
      <c r="G235" s="40"/>
      <c r="H235" s="40"/>
      <c r="I235" s="40"/>
      <c r="J235" s="40"/>
      <c r="K235" s="41"/>
      <c r="L235" s="43"/>
      <c r="M235" s="42"/>
      <c r="N235" s="43"/>
      <c r="O235" s="43"/>
    </row>
    <row r="236" spans="3:15" ht="12.75">
      <c r="C236" s="43"/>
      <c r="D236" s="43"/>
      <c r="E236" s="43"/>
      <c r="F236" s="43"/>
      <c r="G236" s="40"/>
      <c r="H236" s="40"/>
      <c r="I236" s="40"/>
      <c r="J236" s="40"/>
      <c r="K236" s="41"/>
      <c r="L236" s="43"/>
      <c r="M236" s="42"/>
      <c r="N236" s="43"/>
      <c r="O236" s="43"/>
    </row>
    <row r="237" spans="3:15" ht="12.75">
      <c r="C237" s="43"/>
      <c r="D237" s="43"/>
      <c r="E237" s="43"/>
      <c r="F237" s="43"/>
      <c r="G237" s="40"/>
      <c r="H237" s="40"/>
      <c r="I237" s="40"/>
      <c r="J237" s="40"/>
      <c r="K237" s="41"/>
      <c r="L237" s="43"/>
      <c r="M237" s="42"/>
      <c r="N237" s="43"/>
      <c r="O237" s="43"/>
    </row>
    <row r="238" spans="3:15" ht="12.75">
      <c r="C238" s="43"/>
      <c r="D238" s="43"/>
      <c r="E238" s="43"/>
      <c r="F238" s="43"/>
      <c r="G238" s="40"/>
      <c r="H238" s="40"/>
      <c r="I238" s="40"/>
      <c r="J238" s="40"/>
      <c r="K238" s="41"/>
      <c r="L238" s="43"/>
      <c r="M238" s="42"/>
      <c r="N238" s="43"/>
      <c r="O238" s="43"/>
    </row>
    <row r="239" spans="3:15" ht="12.75">
      <c r="C239" s="43"/>
      <c r="D239" s="43"/>
      <c r="E239" s="43"/>
      <c r="F239" s="43"/>
      <c r="G239" s="40"/>
      <c r="H239" s="40"/>
      <c r="I239" s="40"/>
      <c r="J239" s="40"/>
      <c r="K239" s="41"/>
      <c r="L239" s="43"/>
      <c r="M239" s="42"/>
      <c r="N239" s="43"/>
      <c r="O239" s="43"/>
    </row>
    <row r="240" spans="3:15" ht="12.75">
      <c r="C240" s="43"/>
      <c r="D240" s="43"/>
      <c r="E240" s="43"/>
      <c r="F240" s="43"/>
      <c r="G240" s="40"/>
      <c r="H240" s="40"/>
      <c r="I240" s="40"/>
      <c r="J240" s="40"/>
      <c r="K240" s="41"/>
      <c r="L240" s="43"/>
      <c r="M240" s="42"/>
      <c r="N240" s="43"/>
      <c r="O240" s="43"/>
    </row>
    <row r="241" spans="3:15" ht="12.75">
      <c r="C241" s="43"/>
      <c r="D241" s="43"/>
      <c r="E241" s="43"/>
      <c r="F241" s="43"/>
      <c r="G241" s="40"/>
      <c r="H241" s="40"/>
      <c r="I241" s="40"/>
      <c r="J241" s="40"/>
      <c r="K241" s="41"/>
      <c r="L241" s="43"/>
      <c r="M241" s="42"/>
      <c r="N241" s="43"/>
      <c r="O241" s="43"/>
    </row>
    <row r="242" spans="3:15" ht="12.75">
      <c r="C242" s="43"/>
      <c r="D242" s="43"/>
      <c r="E242" s="43"/>
      <c r="F242" s="43"/>
      <c r="G242" s="40"/>
      <c r="H242" s="40"/>
      <c r="I242" s="40"/>
      <c r="J242" s="40"/>
      <c r="K242" s="41"/>
      <c r="L242" s="43"/>
      <c r="M242" s="42"/>
      <c r="N242" s="43"/>
      <c r="O242" s="43"/>
    </row>
    <row r="243" spans="3:15" ht="12.75">
      <c r="C243" s="43"/>
      <c r="D243" s="43"/>
      <c r="E243" s="43"/>
      <c r="F243" s="43"/>
      <c r="G243" s="40"/>
      <c r="H243" s="40"/>
      <c r="I243" s="40"/>
      <c r="J243" s="40"/>
      <c r="K243" s="41"/>
      <c r="L243" s="43"/>
      <c r="M243" s="42"/>
      <c r="N243" s="43"/>
      <c r="O243" s="43"/>
    </row>
    <row r="244" spans="3:15" ht="12.75">
      <c r="C244" s="43"/>
      <c r="D244" s="43"/>
      <c r="E244" s="43"/>
      <c r="F244" s="43"/>
      <c r="G244" s="40"/>
      <c r="H244" s="40"/>
      <c r="I244" s="40"/>
      <c r="J244" s="40"/>
      <c r="K244" s="41"/>
      <c r="L244" s="43"/>
      <c r="M244" s="42"/>
      <c r="N244" s="43"/>
      <c r="O244" s="43"/>
    </row>
    <row r="245" spans="3:15" ht="12.75">
      <c r="C245" s="43"/>
      <c r="D245" s="43"/>
      <c r="E245" s="43"/>
      <c r="F245" s="43"/>
      <c r="G245" s="40"/>
      <c r="H245" s="40"/>
      <c r="I245" s="40"/>
      <c r="J245" s="40"/>
      <c r="K245" s="41"/>
      <c r="L245" s="43"/>
      <c r="M245" s="42"/>
      <c r="N245" s="43"/>
      <c r="O245" s="43"/>
    </row>
    <row r="246" spans="3:15" ht="12.75">
      <c r="C246" s="43"/>
      <c r="D246" s="43"/>
      <c r="E246" s="43"/>
      <c r="F246" s="43"/>
      <c r="G246" s="40"/>
      <c r="H246" s="40"/>
      <c r="I246" s="40"/>
      <c r="J246" s="40"/>
      <c r="K246" s="41"/>
      <c r="L246" s="43"/>
      <c r="M246" s="42"/>
      <c r="N246" s="43"/>
      <c r="O246" s="43"/>
    </row>
    <row r="247" spans="3:15" ht="12.75">
      <c r="C247" s="43"/>
      <c r="D247" s="43"/>
      <c r="E247" s="43"/>
      <c r="F247" s="43"/>
      <c r="G247" s="40"/>
      <c r="H247" s="40"/>
      <c r="I247" s="40"/>
      <c r="J247" s="40"/>
      <c r="K247" s="41"/>
      <c r="L247" s="43"/>
      <c r="M247" s="42"/>
      <c r="N247" s="43"/>
      <c r="O247" s="43"/>
    </row>
    <row r="248" spans="3:15" ht="12.75">
      <c r="C248" s="43"/>
      <c r="D248" s="43"/>
      <c r="E248" s="43"/>
      <c r="F248" s="43"/>
      <c r="G248" s="40"/>
      <c r="H248" s="40"/>
      <c r="I248" s="40"/>
      <c r="J248" s="40"/>
      <c r="K248" s="41"/>
      <c r="L248" s="43"/>
      <c r="M248" s="42"/>
      <c r="N248" s="43"/>
      <c r="O248" s="43"/>
    </row>
    <row r="249" spans="3:15" ht="12.75">
      <c r="C249" s="43"/>
      <c r="D249" s="43"/>
      <c r="E249" s="43"/>
      <c r="F249" s="43"/>
      <c r="G249" s="40"/>
      <c r="H249" s="40"/>
      <c r="I249" s="40"/>
      <c r="J249" s="40"/>
      <c r="K249" s="41"/>
      <c r="L249" s="43"/>
      <c r="M249" s="42"/>
      <c r="N249" s="43"/>
      <c r="O249" s="43"/>
    </row>
    <row r="250" spans="3:15" ht="12.75">
      <c r="C250" s="43"/>
      <c r="D250" s="43"/>
      <c r="E250" s="43"/>
      <c r="F250" s="43"/>
      <c r="G250" s="40"/>
      <c r="H250" s="40"/>
      <c r="I250" s="40"/>
      <c r="J250" s="40"/>
      <c r="K250" s="41"/>
      <c r="L250" s="43"/>
      <c r="M250" s="42"/>
      <c r="N250" s="43"/>
      <c r="O250" s="43"/>
    </row>
    <row r="251" spans="3:15" ht="12.75">
      <c r="C251" s="43"/>
      <c r="D251" s="43"/>
      <c r="E251" s="43"/>
      <c r="F251" s="43"/>
      <c r="G251" s="40"/>
      <c r="H251" s="40"/>
      <c r="I251" s="40"/>
      <c r="J251" s="40"/>
      <c r="K251" s="41"/>
      <c r="L251" s="43"/>
      <c r="M251" s="42"/>
      <c r="N251" s="43"/>
      <c r="O251" s="43"/>
    </row>
    <row r="252" spans="3:15" ht="12.75">
      <c r="C252" s="43"/>
      <c r="D252" s="43"/>
      <c r="E252" s="43"/>
      <c r="F252" s="43"/>
      <c r="G252" s="40"/>
      <c r="H252" s="40"/>
      <c r="I252" s="40"/>
      <c r="J252" s="40"/>
      <c r="K252" s="41"/>
      <c r="L252" s="43"/>
      <c r="M252" s="42"/>
      <c r="N252" s="43"/>
      <c r="O252" s="43"/>
    </row>
    <row r="253" spans="3:15" ht="12.75">
      <c r="C253" s="43"/>
      <c r="D253" s="43"/>
      <c r="E253" s="43"/>
      <c r="F253" s="43"/>
      <c r="G253" s="40"/>
      <c r="H253" s="40"/>
      <c r="I253" s="40"/>
      <c r="J253" s="40"/>
      <c r="K253" s="41"/>
      <c r="L253" s="43"/>
      <c r="M253" s="42"/>
      <c r="N253" s="43"/>
      <c r="O253" s="43"/>
    </row>
    <row r="254" spans="3:15" ht="12.75">
      <c r="C254" s="43"/>
      <c r="D254" s="43"/>
      <c r="E254" s="43"/>
      <c r="F254" s="43"/>
      <c r="G254" s="40"/>
      <c r="H254" s="40"/>
      <c r="I254" s="40"/>
      <c r="J254" s="40"/>
      <c r="K254" s="41"/>
      <c r="L254" s="43"/>
      <c r="M254" s="42"/>
      <c r="N254" s="43"/>
      <c r="O254" s="43"/>
    </row>
    <row r="255" spans="3:15" ht="12.75">
      <c r="C255" s="43"/>
      <c r="D255" s="43"/>
      <c r="E255" s="43"/>
      <c r="F255" s="43"/>
      <c r="G255" s="40"/>
      <c r="H255" s="40"/>
      <c r="I255" s="40"/>
      <c r="J255" s="40"/>
      <c r="K255" s="41"/>
      <c r="L255" s="43"/>
      <c r="M255" s="42"/>
      <c r="N255" s="43"/>
      <c r="O255" s="43"/>
    </row>
    <row r="256" spans="3:15" ht="12.75">
      <c r="C256" s="43"/>
      <c r="D256" s="43"/>
      <c r="E256" s="43"/>
      <c r="F256" s="43"/>
      <c r="G256" s="40"/>
      <c r="H256" s="40"/>
      <c r="I256" s="40"/>
      <c r="J256" s="40"/>
      <c r="K256" s="41"/>
      <c r="L256" s="43"/>
      <c r="M256" s="42"/>
      <c r="N256" s="43"/>
      <c r="O256" s="43"/>
    </row>
    <row r="257" spans="3:15" ht="12.75">
      <c r="C257" s="43"/>
      <c r="D257" s="43"/>
      <c r="E257" s="43"/>
      <c r="F257" s="43"/>
      <c r="G257" s="40"/>
      <c r="H257" s="40"/>
      <c r="I257" s="40"/>
      <c r="J257" s="40"/>
      <c r="K257" s="41"/>
      <c r="L257" s="43"/>
      <c r="M257" s="42"/>
      <c r="N257" s="43"/>
      <c r="O257" s="43"/>
    </row>
    <row r="258" spans="3:15" ht="12.75">
      <c r="C258" s="43"/>
      <c r="D258" s="43"/>
      <c r="E258" s="43"/>
      <c r="F258" s="43"/>
      <c r="G258" s="40"/>
      <c r="H258" s="40"/>
      <c r="I258" s="40"/>
      <c r="J258" s="40"/>
      <c r="K258" s="41"/>
      <c r="L258" s="43"/>
      <c r="M258" s="42"/>
      <c r="N258" s="43"/>
      <c r="O258" s="43"/>
    </row>
    <row r="259" spans="3:15" ht="12.75">
      <c r="C259" s="43"/>
      <c r="D259" s="43"/>
      <c r="E259" s="43"/>
      <c r="F259" s="43"/>
      <c r="G259" s="40"/>
      <c r="H259" s="40"/>
      <c r="I259" s="40"/>
      <c r="J259" s="40"/>
      <c r="K259" s="41"/>
      <c r="L259" s="43"/>
      <c r="M259" s="42"/>
      <c r="N259" s="43"/>
      <c r="O259" s="43"/>
    </row>
    <row r="260" spans="3:15" ht="12.75">
      <c r="C260" s="43"/>
      <c r="D260" s="43"/>
      <c r="E260" s="43"/>
      <c r="F260" s="43"/>
      <c r="G260" s="40"/>
      <c r="H260" s="40"/>
      <c r="I260" s="40"/>
      <c r="J260" s="40"/>
      <c r="K260" s="41"/>
      <c r="L260" s="43"/>
      <c r="M260" s="42"/>
      <c r="N260" s="43"/>
      <c r="O260" s="43"/>
    </row>
    <row r="261" spans="3:15" ht="12.75">
      <c r="C261" s="43"/>
      <c r="D261" s="43"/>
      <c r="E261" s="43"/>
      <c r="F261" s="43"/>
      <c r="G261" s="40"/>
      <c r="H261" s="40"/>
      <c r="I261" s="40"/>
      <c r="J261" s="40"/>
      <c r="K261" s="41"/>
      <c r="L261" s="43"/>
      <c r="M261" s="42"/>
      <c r="N261" s="43"/>
      <c r="O261" s="43"/>
    </row>
    <row r="262" spans="3:15" ht="12.75">
      <c r="C262" s="43"/>
      <c r="D262" s="43"/>
      <c r="E262" s="43"/>
      <c r="F262" s="43"/>
      <c r="G262" s="40"/>
      <c r="H262" s="40"/>
      <c r="I262" s="40"/>
      <c r="J262" s="40"/>
      <c r="K262" s="41"/>
      <c r="L262" s="43"/>
      <c r="M262" s="42"/>
      <c r="N262" s="43"/>
      <c r="O262" s="43"/>
    </row>
    <row r="263" spans="3:15" ht="12.75">
      <c r="C263" s="43"/>
      <c r="D263" s="43"/>
      <c r="E263" s="43"/>
      <c r="F263" s="43"/>
      <c r="G263" s="40"/>
      <c r="H263" s="40"/>
      <c r="I263" s="40"/>
      <c r="J263" s="40"/>
      <c r="K263" s="41"/>
      <c r="L263" s="43"/>
      <c r="M263" s="42"/>
      <c r="N263" s="43"/>
      <c r="O263" s="43"/>
    </row>
    <row r="264" spans="3:15" ht="12.75">
      <c r="C264" s="43"/>
      <c r="D264" s="43"/>
      <c r="E264" s="43"/>
      <c r="F264" s="43"/>
      <c r="G264" s="40"/>
      <c r="H264" s="40"/>
      <c r="I264" s="40"/>
      <c r="J264" s="40"/>
      <c r="K264" s="41"/>
      <c r="L264" s="43"/>
      <c r="M264" s="42"/>
      <c r="N264" s="43"/>
      <c r="O264" s="43"/>
    </row>
    <row r="265" spans="3:15" ht="12.75">
      <c r="C265" s="43"/>
      <c r="D265" s="43"/>
      <c r="E265" s="43"/>
      <c r="F265" s="43"/>
      <c r="G265" s="40"/>
      <c r="H265" s="40"/>
      <c r="I265" s="40"/>
      <c r="J265" s="40"/>
      <c r="K265" s="41"/>
      <c r="L265" s="43"/>
      <c r="M265" s="42"/>
      <c r="N265" s="43"/>
      <c r="O265" s="43"/>
    </row>
    <row r="266" spans="3:15" ht="12.75">
      <c r="C266" s="43"/>
      <c r="D266" s="43"/>
      <c r="E266" s="43"/>
      <c r="F266" s="43"/>
      <c r="G266" s="40"/>
      <c r="H266" s="40"/>
      <c r="I266" s="40"/>
      <c r="J266" s="40"/>
      <c r="K266" s="41"/>
      <c r="L266" s="43"/>
      <c r="M266" s="42"/>
      <c r="N266" s="43"/>
      <c r="O266" s="43"/>
    </row>
    <row r="267" spans="3:15" ht="12.75">
      <c r="C267" s="43"/>
      <c r="D267" s="43"/>
      <c r="E267" s="43"/>
      <c r="F267" s="43"/>
      <c r="G267" s="40"/>
      <c r="H267" s="40"/>
      <c r="I267" s="40"/>
      <c r="J267" s="40"/>
      <c r="K267" s="41"/>
      <c r="L267" s="43"/>
      <c r="M267" s="42"/>
      <c r="N267" s="43"/>
      <c r="O267" s="43"/>
    </row>
    <row r="268" spans="3:15" ht="12.75">
      <c r="C268" s="43"/>
      <c r="D268" s="43"/>
      <c r="E268" s="43"/>
      <c r="F268" s="43"/>
      <c r="G268" s="40"/>
      <c r="H268" s="40"/>
      <c r="I268" s="40"/>
      <c r="J268" s="40"/>
      <c r="K268" s="41"/>
      <c r="L268" s="43"/>
      <c r="M268" s="42"/>
      <c r="N268" s="43"/>
      <c r="O268" s="43"/>
    </row>
    <row r="269" spans="3:15" ht="12.75">
      <c r="C269" s="43"/>
      <c r="D269" s="43"/>
      <c r="E269" s="43"/>
      <c r="F269" s="43"/>
      <c r="G269" s="40"/>
      <c r="H269" s="40"/>
      <c r="I269" s="40"/>
      <c r="J269" s="40"/>
      <c r="K269" s="41"/>
      <c r="L269" s="43"/>
      <c r="M269" s="42"/>
      <c r="N269" s="43"/>
      <c r="O269" s="43"/>
    </row>
    <row r="270" spans="3:15" ht="12.75">
      <c r="C270" s="43"/>
      <c r="D270" s="43"/>
      <c r="E270" s="43"/>
      <c r="F270" s="43"/>
      <c r="G270" s="40"/>
      <c r="H270" s="40"/>
      <c r="I270" s="40"/>
      <c r="J270" s="40"/>
      <c r="K270" s="41"/>
      <c r="L270" s="43"/>
      <c r="M270" s="42"/>
      <c r="N270" s="43"/>
      <c r="O270" s="43"/>
    </row>
    <row r="271" spans="3:15" ht="12.75">
      <c r="C271" s="43"/>
      <c r="D271" s="43"/>
      <c r="E271" s="43"/>
      <c r="F271" s="43"/>
      <c r="G271" s="40"/>
      <c r="H271" s="40"/>
      <c r="I271" s="40"/>
      <c r="J271" s="40"/>
      <c r="K271" s="41"/>
      <c r="L271" s="43"/>
      <c r="M271" s="42"/>
      <c r="N271" s="43"/>
      <c r="O271" s="43"/>
    </row>
    <row r="272" spans="3:15" ht="12.75">
      <c r="C272" s="43"/>
      <c r="D272" s="43"/>
      <c r="E272" s="43"/>
      <c r="F272" s="43"/>
      <c r="G272" s="40"/>
      <c r="H272" s="40"/>
      <c r="I272" s="40"/>
      <c r="J272" s="40"/>
      <c r="K272" s="41"/>
      <c r="L272" s="43"/>
      <c r="M272" s="42"/>
      <c r="N272" s="43"/>
      <c r="O272" s="43"/>
    </row>
    <row r="273" spans="3:15" ht="12.75">
      <c r="C273" s="43"/>
      <c r="D273" s="43"/>
      <c r="E273" s="43"/>
      <c r="F273" s="43"/>
      <c r="G273" s="40"/>
      <c r="H273" s="40"/>
      <c r="I273" s="40"/>
      <c r="J273" s="40"/>
      <c r="K273" s="41"/>
      <c r="L273" s="43"/>
      <c r="M273" s="42"/>
      <c r="N273" s="43"/>
      <c r="O273" s="43"/>
    </row>
    <row r="274" spans="3:15" ht="12.75">
      <c r="C274" s="43"/>
      <c r="D274" s="43"/>
      <c r="E274" s="43"/>
      <c r="F274" s="43"/>
      <c r="G274" s="40"/>
      <c r="H274" s="40"/>
      <c r="I274" s="40"/>
      <c r="J274" s="40"/>
      <c r="K274" s="41"/>
      <c r="L274" s="43"/>
      <c r="M274" s="42"/>
      <c r="N274" s="43"/>
      <c r="O274" s="43"/>
    </row>
    <row r="275" spans="3:15" ht="12.75">
      <c r="C275" s="43"/>
      <c r="D275" s="43"/>
      <c r="E275" s="43"/>
      <c r="F275" s="43"/>
      <c r="G275" s="40"/>
      <c r="H275" s="40"/>
      <c r="I275" s="40"/>
      <c r="J275" s="40"/>
      <c r="K275" s="41"/>
      <c r="L275" s="43"/>
      <c r="M275" s="42"/>
      <c r="N275" s="43"/>
      <c r="O275" s="43"/>
    </row>
    <row r="276" spans="3:15" ht="12.75">
      <c r="C276" s="43"/>
      <c r="D276" s="43"/>
      <c r="E276" s="43"/>
      <c r="F276" s="43"/>
      <c r="G276" s="40"/>
      <c r="H276" s="40"/>
      <c r="I276" s="40"/>
      <c r="J276" s="40"/>
      <c r="K276" s="41"/>
      <c r="L276" s="43"/>
      <c r="M276" s="42"/>
      <c r="N276" s="43"/>
      <c r="O276" s="43"/>
    </row>
    <row r="277" spans="3:15" ht="12.75">
      <c r="C277" s="43"/>
      <c r="D277" s="43"/>
      <c r="E277" s="43"/>
      <c r="F277" s="43"/>
      <c r="G277" s="40"/>
      <c r="H277" s="40"/>
      <c r="I277" s="40"/>
      <c r="J277" s="40"/>
      <c r="K277" s="41"/>
      <c r="L277" s="43"/>
      <c r="M277" s="42"/>
      <c r="N277" s="43"/>
      <c r="O277" s="43"/>
    </row>
    <row r="278" spans="3:15" ht="12.75">
      <c r="C278" s="43"/>
      <c r="D278" s="43"/>
      <c r="E278" s="43"/>
      <c r="F278" s="43"/>
      <c r="G278" s="40"/>
      <c r="H278" s="40"/>
      <c r="I278" s="40"/>
      <c r="J278" s="40"/>
      <c r="K278" s="41"/>
      <c r="L278" s="43"/>
      <c r="M278" s="42"/>
      <c r="N278" s="43"/>
      <c r="O278" s="43"/>
    </row>
    <row r="279" spans="3:15" ht="12.75">
      <c r="C279" s="43"/>
      <c r="D279" s="43"/>
      <c r="E279" s="43"/>
      <c r="F279" s="43"/>
      <c r="G279" s="40"/>
      <c r="H279" s="40"/>
      <c r="I279" s="40"/>
      <c r="J279" s="40"/>
      <c r="K279" s="41"/>
      <c r="L279" s="43"/>
      <c r="M279" s="42"/>
      <c r="N279" s="43"/>
      <c r="O279" s="43"/>
    </row>
    <row r="280" spans="3:15" ht="12.75">
      <c r="C280" s="43"/>
      <c r="D280" s="43"/>
      <c r="E280" s="43"/>
      <c r="F280" s="43"/>
      <c r="G280" s="40"/>
      <c r="H280" s="40"/>
      <c r="I280" s="40"/>
      <c r="J280" s="40"/>
      <c r="K280" s="41"/>
      <c r="L280" s="43"/>
      <c r="M280" s="42"/>
      <c r="N280" s="43"/>
      <c r="O280" s="43"/>
    </row>
    <row r="281" spans="3:15" ht="12.75">
      <c r="C281" s="43"/>
      <c r="D281" s="43"/>
      <c r="E281" s="43"/>
      <c r="F281" s="43"/>
      <c r="G281" s="40"/>
      <c r="H281" s="40"/>
      <c r="I281" s="40"/>
      <c r="J281" s="40"/>
      <c r="K281" s="41"/>
      <c r="L281" s="43"/>
      <c r="M281" s="42"/>
      <c r="N281" s="43"/>
      <c r="O281" s="43"/>
    </row>
    <row r="282" spans="3:15" ht="12.75">
      <c r="C282" s="43"/>
      <c r="D282" s="43"/>
      <c r="E282" s="43"/>
      <c r="F282" s="43"/>
      <c r="G282" s="40"/>
      <c r="H282" s="40"/>
      <c r="I282" s="40"/>
      <c r="J282" s="40"/>
      <c r="K282" s="41"/>
      <c r="L282" s="43"/>
      <c r="M282" s="42"/>
      <c r="N282" s="43"/>
      <c r="O282" s="43"/>
    </row>
    <row r="283" spans="3:15" ht="12.75">
      <c r="C283" s="43"/>
      <c r="D283" s="43"/>
      <c r="E283" s="43"/>
      <c r="F283" s="43"/>
      <c r="G283" s="40"/>
      <c r="H283" s="40"/>
      <c r="I283" s="40"/>
      <c r="J283" s="40"/>
      <c r="K283" s="41"/>
      <c r="L283" s="43"/>
      <c r="M283" s="42"/>
      <c r="N283" s="43"/>
      <c r="O283" s="43"/>
    </row>
    <row r="284" spans="3:15" ht="12.75">
      <c r="C284" s="43"/>
      <c r="D284" s="43"/>
      <c r="E284" s="43"/>
      <c r="F284" s="43"/>
      <c r="G284" s="40"/>
      <c r="H284" s="40"/>
      <c r="I284" s="40"/>
      <c r="J284" s="40"/>
      <c r="K284" s="41"/>
      <c r="L284" s="43"/>
      <c r="M284" s="42"/>
      <c r="N284" s="43"/>
      <c r="O284" s="43"/>
    </row>
    <row r="285" spans="3:15" ht="12.75">
      <c r="C285" s="43"/>
      <c r="D285" s="43"/>
      <c r="E285" s="43"/>
      <c r="F285" s="43"/>
      <c r="G285" s="40"/>
      <c r="H285" s="40"/>
      <c r="I285" s="40"/>
      <c r="J285" s="40"/>
      <c r="K285" s="41"/>
      <c r="L285" s="43"/>
      <c r="M285" s="42"/>
      <c r="N285" s="43"/>
      <c r="O285" s="43"/>
    </row>
    <row r="286" spans="3:15" ht="12.75">
      <c r="C286" s="43"/>
      <c r="D286" s="43"/>
      <c r="E286" s="43"/>
      <c r="F286" s="43"/>
      <c r="G286" s="40"/>
      <c r="H286" s="40"/>
      <c r="I286" s="40"/>
      <c r="J286" s="40"/>
      <c r="K286" s="41"/>
      <c r="L286" s="43"/>
      <c r="M286" s="42"/>
      <c r="N286" s="43"/>
      <c r="O286" s="43"/>
    </row>
    <row r="287" spans="3:15" ht="12.75">
      <c r="C287" s="43"/>
      <c r="D287" s="43"/>
      <c r="E287" s="43"/>
      <c r="F287" s="43"/>
      <c r="G287" s="40"/>
      <c r="H287" s="40"/>
      <c r="I287" s="40"/>
      <c r="J287" s="40"/>
      <c r="K287" s="41"/>
      <c r="L287" s="43"/>
      <c r="M287" s="42"/>
      <c r="N287" s="43"/>
      <c r="O287" s="43"/>
    </row>
    <row r="288" spans="3:15" ht="12.75">
      <c r="C288" s="43"/>
      <c r="D288" s="43"/>
      <c r="E288" s="43"/>
      <c r="F288" s="43"/>
      <c r="G288" s="40"/>
      <c r="H288" s="40"/>
      <c r="I288" s="40"/>
      <c r="J288" s="40"/>
      <c r="K288" s="41"/>
      <c r="L288" s="43"/>
      <c r="M288" s="42"/>
      <c r="N288" s="43"/>
      <c r="O288" s="43"/>
    </row>
    <row r="289" spans="3:15" ht="12.75">
      <c r="C289" s="43"/>
      <c r="D289" s="43"/>
      <c r="E289" s="43"/>
      <c r="F289" s="43"/>
      <c r="G289" s="40"/>
      <c r="H289" s="40"/>
      <c r="I289" s="40"/>
      <c r="J289" s="40"/>
      <c r="K289" s="41"/>
      <c r="L289" s="43"/>
      <c r="M289" s="42"/>
      <c r="N289" s="43"/>
      <c r="O289" s="43"/>
    </row>
    <row r="290" spans="3:15" ht="12.75">
      <c r="C290" s="43"/>
      <c r="D290" s="43"/>
      <c r="E290" s="43"/>
      <c r="F290" s="43"/>
      <c r="G290" s="40"/>
      <c r="H290" s="40"/>
      <c r="I290" s="40"/>
      <c r="J290" s="40"/>
      <c r="K290" s="41"/>
      <c r="L290" s="43"/>
      <c r="M290" s="42"/>
      <c r="N290" s="43"/>
      <c r="O290" s="43"/>
    </row>
    <row r="291" spans="3:15" ht="12.75">
      <c r="C291" s="43"/>
      <c r="D291" s="43"/>
      <c r="E291" s="43"/>
      <c r="F291" s="43"/>
      <c r="G291" s="40"/>
      <c r="H291" s="40"/>
      <c r="I291" s="40"/>
      <c r="J291" s="40"/>
      <c r="K291" s="41"/>
      <c r="L291" s="43"/>
      <c r="M291" s="42"/>
      <c r="N291" s="43"/>
      <c r="O291" s="43"/>
    </row>
    <row r="292" spans="3:15" ht="12.75">
      <c r="C292" s="43"/>
      <c r="D292" s="43"/>
      <c r="E292" s="43"/>
      <c r="F292" s="43"/>
      <c r="G292" s="40"/>
      <c r="H292" s="40"/>
      <c r="I292" s="40"/>
      <c r="J292" s="40"/>
      <c r="K292" s="41"/>
      <c r="L292" s="43"/>
      <c r="M292" s="42"/>
      <c r="N292" s="43"/>
      <c r="O292" s="43"/>
    </row>
    <row r="293" spans="3:15" ht="12.75">
      <c r="C293" s="43"/>
      <c r="D293" s="43"/>
      <c r="E293" s="43"/>
      <c r="F293" s="43"/>
      <c r="G293" s="40"/>
      <c r="H293" s="40"/>
      <c r="I293" s="40"/>
      <c r="J293" s="40"/>
      <c r="K293" s="41"/>
      <c r="L293" s="43"/>
      <c r="M293" s="42"/>
      <c r="N293" s="43"/>
      <c r="O293" s="43"/>
    </row>
    <row r="294" spans="3:15" ht="12.75">
      <c r="C294" s="43"/>
      <c r="D294" s="43"/>
      <c r="E294" s="43"/>
      <c r="F294" s="43"/>
      <c r="G294" s="40"/>
      <c r="H294" s="40"/>
      <c r="I294" s="40"/>
      <c r="J294" s="40"/>
      <c r="K294" s="41"/>
      <c r="L294" s="43"/>
      <c r="M294" s="42"/>
      <c r="N294" s="43"/>
      <c r="O294" s="43"/>
    </row>
    <row r="295" spans="3:15" ht="12.75">
      <c r="C295" s="43"/>
      <c r="D295" s="43"/>
      <c r="E295" s="43"/>
      <c r="F295" s="43"/>
      <c r="G295" s="40"/>
      <c r="H295" s="40"/>
      <c r="I295" s="40"/>
      <c r="J295" s="40"/>
      <c r="K295" s="41"/>
      <c r="L295" s="43"/>
      <c r="M295" s="42"/>
      <c r="N295" s="43"/>
      <c r="O295" s="43"/>
    </row>
    <row r="296" spans="3:15" ht="12.75">
      <c r="C296" s="43"/>
      <c r="D296" s="43"/>
      <c r="E296" s="43"/>
      <c r="F296" s="43"/>
      <c r="G296" s="40"/>
      <c r="H296" s="40"/>
      <c r="I296" s="40"/>
      <c r="J296" s="40"/>
      <c r="K296" s="41"/>
      <c r="L296" s="43"/>
      <c r="M296" s="42"/>
      <c r="N296" s="43"/>
      <c r="O296" s="43"/>
    </row>
    <row r="297" spans="3:15" ht="12.75">
      <c r="C297" s="43"/>
      <c r="D297" s="43"/>
      <c r="E297" s="43"/>
      <c r="F297" s="43"/>
      <c r="G297" s="40"/>
      <c r="H297" s="40"/>
      <c r="I297" s="40"/>
      <c r="J297" s="40"/>
      <c r="K297" s="41"/>
      <c r="L297" s="43"/>
      <c r="M297" s="42"/>
      <c r="N297" s="43"/>
      <c r="O297" s="43"/>
    </row>
    <row r="298" spans="3:15" ht="12.75">
      <c r="C298" s="43"/>
      <c r="D298" s="43"/>
      <c r="E298" s="43"/>
      <c r="F298" s="43"/>
      <c r="G298" s="40"/>
      <c r="H298" s="40"/>
      <c r="I298" s="40"/>
      <c r="J298" s="40"/>
      <c r="K298" s="41"/>
      <c r="L298" s="43"/>
      <c r="M298" s="42"/>
      <c r="N298" s="43"/>
      <c r="O298" s="43"/>
    </row>
    <row r="299" spans="3:15" ht="12.75">
      <c r="C299" s="43"/>
      <c r="D299" s="43"/>
      <c r="E299" s="43"/>
      <c r="F299" s="43"/>
      <c r="G299" s="40"/>
      <c r="H299" s="40"/>
      <c r="I299" s="40"/>
      <c r="J299" s="40"/>
      <c r="K299" s="41"/>
      <c r="L299" s="43"/>
      <c r="M299" s="42"/>
      <c r="N299" s="43"/>
      <c r="O299" s="43"/>
    </row>
    <row r="300" spans="3:15" ht="12.75">
      <c r="C300" s="43"/>
      <c r="D300" s="43"/>
      <c r="E300" s="43"/>
      <c r="F300" s="43"/>
      <c r="G300" s="40"/>
      <c r="H300" s="40"/>
      <c r="I300" s="40"/>
      <c r="J300" s="40"/>
      <c r="K300" s="41"/>
      <c r="L300" s="43"/>
      <c r="M300" s="42"/>
      <c r="N300" s="43"/>
      <c r="O300" s="43"/>
    </row>
    <row r="301" spans="3:15" ht="12.75">
      <c r="C301" s="43"/>
      <c r="D301" s="43"/>
      <c r="E301" s="43"/>
      <c r="F301" s="43"/>
      <c r="G301" s="40"/>
      <c r="H301" s="40"/>
      <c r="I301" s="40"/>
      <c r="J301" s="40"/>
      <c r="K301" s="41"/>
      <c r="L301" s="43"/>
      <c r="M301" s="42"/>
      <c r="N301" s="43"/>
      <c r="O301" s="43"/>
    </row>
    <row r="302" spans="3:15" ht="12.75">
      <c r="C302" s="43"/>
      <c r="D302" s="43"/>
      <c r="E302" s="43"/>
      <c r="F302" s="43"/>
      <c r="G302" s="40"/>
      <c r="H302" s="40"/>
      <c r="I302" s="40"/>
      <c r="J302" s="40"/>
      <c r="K302" s="41"/>
      <c r="L302" s="43"/>
      <c r="M302" s="42"/>
      <c r="N302" s="43"/>
      <c r="O302" s="43"/>
    </row>
    <row r="303" spans="3:15" ht="12.75">
      <c r="C303" s="43"/>
      <c r="D303" s="43"/>
      <c r="E303" s="43"/>
      <c r="F303" s="43"/>
      <c r="G303" s="40"/>
      <c r="H303" s="40"/>
      <c r="I303" s="40"/>
      <c r="J303" s="40"/>
      <c r="K303" s="41"/>
      <c r="L303" s="43"/>
      <c r="M303" s="42"/>
      <c r="N303" s="43"/>
      <c r="O303" s="43"/>
    </row>
    <row r="304" spans="3:15" ht="12.75">
      <c r="C304" s="43"/>
      <c r="D304" s="43"/>
      <c r="E304" s="43"/>
      <c r="F304" s="43"/>
      <c r="G304" s="40"/>
      <c r="H304" s="40"/>
      <c r="I304" s="40"/>
      <c r="J304" s="40"/>
      <c r="K304" s="41"/>
      <c r="L304" s="43"/>
      <c r="M304" s="42"/>
      <c r="N304" s="43"/>
      <c r="O304" s="43"/>
    </row>
    <row r="305" spans="3:15" ht="12.75">
      <c r="C305" s="43"/>
      <c r="D305" s="43"/>
      <c r="E305" s="43"/>
      <c r="F305" s="43"/>
      <c r="G305" s="40"/>
      <c r="H305" s="40"/>
      <c r="I305" s="40"/>
      <c r="J305" s="40"/>
      <c r="K305" s="41"/>
      <c r="L305" s="43"/>
      <c r="M305" s="42"/>
      <c r="N305" s="43"/>
      <c r="O305" s="43"/>
    </row>
    <row r="306" spans="3:15" ht="12.75">
      <c r="C306" s="43"/>
      <c r="D306" s="43"/>
      <c r="E306" s="43"/>
      <c r="F306" s="43"/>
      <c r="G306" s="40"/>
      <c r="H306" s="40"/>
      <c r="I306" s="40"/>
      <c r="J306" s="40"/>
      <c r="K306" s="41"/>
      <c r="L306" s="43"/>
      <c r="M306" s="42"/>
      <c r="N306" s="43"/>
      <c r="O306" s="43"/>
    </row>
    <row r="307" spans="3:15" ht="12.75">
      <c r="C307" s="43"/>
      <c r="D307" s="43"/>
      <c r="E307" s="43"/>
      <c r="F307" s="43"/>
      <c r="G307" s="40"/>
      <c r="H307" s="40"/>
      <c r="I307" s="40"/>
      <c r="J307" s="40"/>
      <c r="K307" s="41"/>
      <c r="L307" s="43"/>
      <c r="M307" s="42"/>
      <c r="N307" s="43"/>
      <c r="O307" s="43"/>
    </row>
    <row r="308" spans="3:15" ht="12.75">
      <c r="C308" s="43"/>
      <c r="D308" s="43"/>
      <c r="E308" s="43"/>
      <c r="F308" s="43"/>
      <c r="G308" s="40"/>
      <c r="H308" s="40"/>
      <c r="I308" s="40"/>
      <c r="J308" s="40"/>
      <c r="K308" s="41"/>
      <c r="L308" s="43"/>
      <c r="M308" s="42"/>
      <c r="N308" s="43"/>
      <c r="O308" s="43"/>
    </row>
    <row r="309" spans="3:15" ht="12.75">
      <c r="C309" s="43"/>
      <c r="D309" s="43"/>
      <c r="E309" s="43"/>
      <c r="F309" s="43"/>
      <c r="G309" s="40"/>
      <c r="H309" s="40"/>
      <c r="I309" s="40"/>
      <c r="J309" s="40"/>
      <c r="K309" s="41"/>
      <c r="L309" s="43"/>
      <c r="M309" s="42"/>
      <c r="N309" s="43"/>
      <c r="O309" s="43"/>
    </row>
    <row r="310" spans="3:15" ht="12.75">
      <c r="C310" s="43"/>
      <c r="D310" s="43"/>
      <c r="E310" s="43"/>
      <c r="F310" s="43"/>
      <c r="G310" s="40"/>
      <c r="H310" s="40"/>
      <c r="I310" s="40"/>
      <c r="J310" s="40"/>
      <c r="K310" s="41"/>
      <c r="L310" s="43"/>
      <c r="M310" s="42"/>
      <c r="N310" s="43"/>
      <c r="O310" s="43"/>
    </row>
    <row r="311" spans="3:15" ht="12.75">
      <c r="C311" s="43"/>
      <c r="D311" s="43"/>
      <c r="E311" s="43"/>
      <c r="F311" s="43"/>
      <c r="G311" s="40"/>
      <c r="H311" s="40"/>
      <c r="I311" s="40"/>
      <c r="J311" s="40"/>
      <c r="K311" s="41"/>
      <c r="L311" s="43"/>
      <c r="M311" s="42"/>
      <c r="N311" s="43"/>
      <c r="O311" s="43"/>
    </row>
    <row r="312" spans="3:15" ht="12.75">
      <c r="C312" s="43"/>
      <c r="D312" s="43"/>
      <c r="E312" s="43"/>
      <c r="F312" s="43"/>
      <c r="G312" s="40"/>
      <c r="H312" s="40"/>
      <c r="I312" s="40"/>
      <c r="J312" s="40"/>
      <c r="K312" s="41"/>
      <c r="L312" s="43"/>
      <c r="M312" s="42"/>
      <c r="N312" s="43"/>
      <c r="O312" s="43"/>
    </row>
    <row r="313" spans="3:15" ht="12.75">
      <c r="C313" s="43"/>
      <c r="D313" s="43"/>
      <c r="E313" s="43"/>
      <c r="F313" s="43"/>
      <c r="G313" s="40"/>
      <c r="H313" s="40"/>
      <c r="I313" s="40"/>
      <c r="J313" s="40"/>
      <c r="K313" s="41"/>
      <c r="L313" s="43"/>
      <c r="M313" s="42"/>
      <c r="N313" s="43"/>
      <c r="O313" s="43"/>
    </row>
    <row r="314" spans="3:15" ht="12.75">
      <c r="C314" s="43"/>
      <c r="D314" s="43"/>
      <c r="E314" s="43"/>
      <c r="F314" s="43"/>
      <c r="G314" s="40"/>
      <c r="H314" s="40"/>
      <c r="I314" s="40"/>
      <c r="J314" s="40"/>
      <c r="K314" s="41"/>
      <c r="L314" s="43"/>
      <c r="M314" s="42"/>
      <c r="N314" s="43"/>
      <c r="O314" s="43"/>
    </row>
    <row r="315" spans="3:15" ht="12.75">
      <c r="C315" s="43"/>
      <c r="D315" s="43"/>
      <c r="E315" s="43"/>
      <c r="F315" s="43"/>
      <c r="G315" s="40"/>
      <c r="H315" s="40"/>
      <c r="I315" s="40"/>
      <c r="J315" s="40"/>
      <c r="K315" s="41"/>
      <c r="L315" s="43"/>
      <c r="M315" s="42"/>
      <c r="N315" s="43"/>
      <c r="O315" s="43"/>
    </row>
    <row r="316" spans="3:15" ht="12.75">
      <c r="C316" s="43"/>
      <c r="D316" s="43"/>
      <c r="E316" s="43"/>
      <c r="F316" s="43"/>
      <c r="G316" s="40"/>
      <c r="H316" s="40"/>
      <c r="I316" s="40"/>
      <c r="J316" s="40"/>
      <c r="K316" s="41"/>
      <c r="L316" s="43"/>
      <c r="M316" s="42"/>
      <c r="N316" s="43"/>
      <c r="O316" s="43"/>
    </row>
    <row r="317" spans="3:15" ht="12.75">
      <c r="C317" s="43"/>
      <c r="D317" s="43"/>
      <c r="E317" s="43"/>
      <c r="F317" s="43"/>
      <c r="G317" s="40"/>
      <c r="H317" s="40"/>
      <c r="I317" s="40"/>
      <c r="J317" s="40"/>
      <c r="K317" s="41"/>
      <c r="L317" s="43"/>
      <c r="M317" s="42"/>
      <c r="N317" s="43"/>
      <c r="O317" s="43"/>
    </row>
    <row r="318" spans="3:15" ht="12.75">
      <c r="C318" s="43"/>
      <c r="D318" s="43"/>
      <c r="E318" s="43"/>
      <c r="F318" s="43"/>
      <c r="G318" s="40"/>
      <c r="H318" s="40"/>
      <c r="I318" s="40"/>
      <c r="J318" s="40"/>
      <c r="K318" s="41"/>
      <c r="L318" s="43"/>
      <c r="M318" s="42"/>
      <c r="N318" s="43"/>
      <c r="O318" s="43"/>
    </row>
    <row r="319" spans="3:15" ht="12.75">
      <c r="C319" s="43"/>
      <c r="D319" s="43"/>
      <c r="E319" s="43"/>
      <c r="F319" s="43"/>
      <c r="G319" s="40"/>
      <c r="H319" s="40"/>
      <c r="I319" s="40"/>
      <c r="J319" s="40"/>
      <c r="K319" s="41"/>
      <c r="L319" s="43"/>
      <c r="M319" s="42"/>
      <c r="N319" s="43"/>
      <c r="O319" s="43"/>
    </row>
    <row r="320" spans="3:15" ht="12.75">
      <c r="C320" s="43"/>
      <c r="D320" s="43"/>
      <c r="E320" s="43"/>
      <c r="F320" s="43"/>
      <c r="G320" s="40"/>
      <c r="H320" s="40"/>
      <c r="I320" s="40"/>
      <c r="J320" s="40"/>
      <c r="K320" s="41"/>
      <c r="L320" s="43"/>
      <c r="M320" s="42"/>
      <c r="N320" s="43"/>
      <c r="O320" s="43"/>
    </row>
    <row r="321" spans="3:15" ht="12.75">
      <c r="C321" s="43"/>
      <c r="D321" s="43"/>
      <c r="E321" s="43"/>
      <c r="F321" s="43"/>
      <c r="G321" s="40"/>
      <c r="H321" s="40"/>
      <c r="I321" s="40"/>
      <c r="J321" s="40"/>
      <c r="K321" s="41"/>
      <c r="L321" s="43"/>
      <c r="M321" s="42"/>
      <c r="N321" s="43"/>
      <c r="O321" s="43"/>
    </row>
    <row r="322" spans="3:15" ht="12.75">
      <c r="C322" s="43"/>
      <c r="D322" s="43"/>
      <c r="E322" s="43"/>
      <c r="F322" s="43"/>
      <c r="G322" s="40"/>
      <c r="H322" s="40"/>
      <c r="I322" s="40"/>
      <c r="J322" s="40"/>
      <c r="K322" s="41"/>
      <c r="L322" s="43"/>
      <c r="M322" s="42"/>
      <c r="N322" s="43"/>
      <c r="O322" s="43"/>
    </row>
    <row r="323" spans="3:15" ht="12.75">
      <c r="C323" s="43"/>
      <c r="D323" s="43"/>
      <c r="E323" s="43"/>
      <c r="F323" s="43"/>
      <c r="G323" s="40"/>
      <c r="H323" s="40"/>
      <c r="I323" s="40"/>
      <c r="J323" s="40"/>
      <c r="K323" s="41"/>
      <c r="L323" s="43"/>
      <c r="M323" s="42"/>
      <c r="N323" s="43"/>
      <c r="O323" s="43"/>
    </row>
    <row r="324" spans="3:15" ht="12.75">
      <c r="C324" s="43"/>
      <c r="D324" s="43"/>
      <c r="E324" s="43"/>
      <c r="F324" s="43"/>
      <c r="G324" s="40"/>
      <c r="H324" s="40"/>
      <c r="I324" s="40"/>
      <c r="J324" s="40"/>
      <c r="K324" s="41"/>
      <c r="L324" s="43"/>
      <c r="M324" s="42"/>
      <c r="N324" s="43"/>
      <c r="O324" s="43"/>
    </row>
    <row r="325" spans="3:15" ht="12.75">
      <c r="C325" s="43"/>
      <c r="D325" s="43"/>
      <c r="E325" s="43"/>
      <c r="F325" s="43"/>
      <c r="G325" s="40"/>
      <c r="H325" s="40"/>
      <c r="I325" s="40"/>
      <c r="J325" s="40"/>
      <c r="K325" s="41"/>
      <c r="L325" s="43"/>
      <c r="M325" s="42"/>
      <c r="N325" s="43"/>
      <c r="O325" s="43"/>
    </row>
    <row r="326" spans="3:15" ht="12.75">
      <c r="C326" s="43"/>
      <c r="D326" s="43"/>
      <c r="E326" s="43"/>
      <c r="F326" s="43"/>
      <c r="G326" s="40"/>
      <c r="H326" s="40"/>
      <c r="I326" s="40"/>
      <c r="J326" s="40"/>
      <c r="K326" s="41"/>
      <c r="L326" s="43"/>
      <c r="M326" s="42"/>
      <c r="N326" s="43"/>
      <c r="O326" s="43"/>
    </row>
    <row r="327" spans="3:15" ht="12.75">
      <c r="C327" s="43"/>
      <c r="D327" s="43"/>
      <c r="E327" s="43"/>
      <c r="F327" s="43"/>
      <c r="G327" s="40"/>
      <c r="H327" s="40"/>
      <c r="I327" s="40"/>
      <c r="J327" s="40"/>
      <c r="K327" s="41"/>
      <c r="L327" s="43"/>
      <c r="M327" s="42"/>
      <c r="N327" s="43"/>
      <c r="O327" s="43"/>
    </row>
    <row r="328" spans="3:15" ht="12.75">
      <c r="C328" s="43"/>
      <c r="D328" s="43"/>
      <c r="E328" s="43"/>
      <c r="F328" s="43"/>
      <c r="G328" s="40"/>
      <c r="H328" s="40"/>
      <c r="I328" s="40"/>
      <c r="J328" s="40"/>
      <c r="K328" s="41"/>
      <c r="L328" s="43"/>
      <c r="M328" s="42"/>
      <c r="N328" s="43"/>
      <c r="O328" s="43"/>
    </row>
    <row r="329" spans="3:15" ht="12.75">
      <c r="C329" s="43"/>
      <c r="D329" s="43"/>
      <c r="E329" s="43"/>
      <c r="F329" s="43"/>
      <c r="G329" s="40"/>
      <c r="H329" s="40"/>
      <c r="I329" s="40"/>
      <c r="J329" s="40"/>
      <c r="K329" s="41"/>
      <c r="L329" s="43"/>
      <c r="M329" s="42"/>
      <c r="N329" s="43"/>
      <c r="O329" s="43"/>
    </row>
    <row r="330" spans="3:15" ht="12.75">
      <c r="C330" s="43"/>
      <c r="D330" s="43"/>
      <c r="E330" s="43"/>
      <c r="F330" s="43"/>
      <c r="G330" s="40"/>
      <c r="H330" s="40"/>
      <c r="I330" s="40"/>
      <c r="J330" s="40"/>
      <c r="K330" s="41"/>
      <c r="L330" s="43"/>
      <c r="M330" s="42"/>
      <c r="N330" s="43"/>
      <c r="O330" s="43"/>
    </row>
    <row r="331" spans="3:15" ht="12.75">
      <c r="C331" s="43"/>
      <c r="D331" s="43"/>
      <c r="E331" s="43"/>
      <c r="F331" s="43"/>
      <c r="G331" s="40"/>
      <c r="H331" s="40"/>
      <c r="I331" s="40"/>
      <c r="J331" s="40"/>
      <c r="K331" s="41"/>
      <c r="L331" s="43"/>
      <c r="M331" s="42"/>
      <c r="N331" s="43"/>
      <c r="O331" s="43"/>
    </row>
    <row r="332" spans="3:15" ht="12.75">
      <c r="C332" s="43"/>
      <c r="D332" s="43"/>
      <c r="E332" s="43"/>
      <c r="F332" s="43"/>
      <c r="G332" s="40"/>
      <c r="H332" s="40"/>
      <c r="I332" s="40"/>
      <c r="J332" s="40"/>
      <c r="K332" s="41"/>
      <c r="L332" s="43"/>
      <c r="M332" s="42"/>
      <c r="N332" s="43"/>
      <c r="O332" s="43"/>
    </row>
    <row r="333" spans="3:15" ht="12.75">
      <c r="C333" s="43"/>
      <c r="D333" s="43"/>
      <c r="E333" s="43"/>
      <c r="F333" s="43"/>
      <c r="G333" s="40"/>
      <c r="H333" s="40"/>
      <c r="I333" s="40"/>
      <c r="J333" s="40"/>
      <c r="K333" s="41"/>
      <c r="L333" s="43"/>
      <c r="M333" s="42"/>
      <c r="N333" s="43"/>
      <c r="O333" s="43"/>
    </row>
    <row r="334" spans="3:15" ht="12.75">
      <c r="C334" s="43"/>
      <c r="D334" s="43"/>
      <c r="E334" s="43"/>
      <c r="F334" s="43"/>
      <c r="G334" s="40"/>
      <c r="H334" s="40"/>
      <c r="I334" s="40"/>
      <c r="J334" s="40"/>
      <c r="K334" s="41"/>
      <c r="L334" s="43"/>
      <c r="M334" s="42"/>
      <c r="N334" s="43"/>
      <c r="O334" s="43"/>
    </row>
    <row r="335" spans="3:15" ht="12.75">
      <c r="C335" s="43"/>
      <c r="D335" s="43"/>
      <c r="E335" s="43"/>
      <c r="F335" s="43"/>
      <c r="G335" s="40"/>
      <c r="H335" s="40"/>
      <c r="I335" s="40"/>
      <c r="J335" s="40"/>
      <c r="K335" s="41"/>
      <c r="L335" s="43"/>
      <c r="M335" s="42"/>
      <c r="N335" s="43"/>
      <c r="O335" s="43"/>
    </row>
    <row r="336" spans="3:15" ht="12.75">
      <c r="C336" s="43"/>
      <c r="D336" s="43"/>
      <c r="E336" s="43"/>
      <c r="F336" s="43"/>
      <c r="G336" s="40"/>
      <c r="H336" s="40"/>
      <c r="I336" s="40"/>
      <c r="J336" s="40"/>
      <c r="K336" s="41"/>
      <c r="L336" s="43"/>
      <c r="M336" s="42"/>
      <c r="N336" s="43"/>
      <c r="O336" s="43"/>
    </row>
    <row r="337" spans="3:15" ht="12.75">
      <c r="C337" s="43"/>
      <c r="D337" s="43"/>
      <c r="E337" s="43"/>
      <c r="F337" s="43"/>
      <c r="G337" s="40"/>
      <c r="H337" s="40"/>
      <c r="I337" s="40"/>
      <c r="J337" s="40"/>
      <c r="K337" s="41"/>
      <c r="L337" s="43"/>
      <c r="M337" s="42"/>
      <c r="N337" s="43"/>
      <c r="O337" s="43"/>
    </row>
    <row r="338" spans="3:15" ht="12.75">
      <c r="C338" s="43"/>
      <c r="D338" s="43"/>
      <c r="E338" s="43"/>
      <c r="F338" s="43"/>
      <c r="G338" s="40"/>
      <c r="H338" s="40"/>
      <c r="I338" s="40"/>
      <c r="J338" s="40"/>
      <c r="K338" s="41"/>
      <c r="L338" s="43"/>
      <c r="M338" s="42"/>
      <c r="N338" s="43"/>
      <c r="O338" s="43"/>
    </row>
    <row r="339" spans="3:15" ht="12.75">
      <c r="C339" s="43"/>
      <c r="D339" s="43"/>
      <c r="E339" s="43"/>
      <c r="F339" s="43"/>
      <c r="G339" s="40"/>
      <c r="H339" s="40"/>
      <c r="I339" s="40"/>
      <c r="J339" s="40"/>
      <c r="K339" s="41"/>
      <c r="L339" s="43"/>
      <c r="M339" s="42"/>
      <c r="N339" s="43"/>
      <c r="O339" s="43"/>
    </row>
    <row r="340" spans="3:15" ht="12.75">
      <c r="C340" s="43"/>
      <c r="D340" s="43"/>
      <c r="E340" s="43"/>
      <c r="F340" s="43"/>
      <c r="G340" s="40"/>
      <c r="H340" s="40"/>
      <c r="I340" s="40"/>
      <c r="J340" s="40"/>
      <c r="K340" s="41"/>
      <c r="L340" s="43"/>
      <c r="M340" s="42"/>
      <c r="N340" s="43"/>
      <c r="O340" s="43"/>
    </row>
    <row r="341" spans="3:15" ht="12.75">
      <c r="C341" s="43"/>
      <c r="D341" s="43"/>
      <c r="E341" s="43"/>
      <c r="F341" s="43"/>
      <c r="G341" s="40"/>
      <c r="H341" s="40"/>
      <c r="I341" s="40"/>
      <c r="J341" s="40"/>
      <c r="K341" s="41"/>
      <c r="L341" s="43"/>
      <c r="M341" s="42"/>
      <c r="N341" s="43"/>
      <c r="O341" s="43"/>
    </row>
    <row r="342" spans="3:15" ht="12.75">
      <c r="C342" s="43"/>
      <c r="D342" s="43"/>
      <c r="E342" s="43"/>
      <c r="F342" s="43"/>
      <c r="G342" s="40"/>
      <c r="H342" s="40"/>
      <c r="I342" s="40"/>
      <c r="J342" s="40"/>
      <c r="K342" s="41"/>
      <c r="L342" s="43"/>
      <c r="M342" s="42"/>
      <c r="N342" s="43"/>
      <c r="O342" s="43"/>
    </row>
    <row r="343" spans="3:15" ht="12.75">
      <c r="C343" s="43"/>
      <c r="D343" s="43"/>
      <c r="E343" s="43"/>
      <c r="F343" s="43"/>
      <c r="G343" s="40"/>
      <c r="H343" s="40"/>
      <c r="I343" s="40"/>
      <c r="J343" s="40"/>
      <c r="K343" s="41"/>
      <c r="L343" s="43"/>
      <c r="M343" s="42"/>
      <c r="N343" s="43"/>
      <c r="O343" s="43"/>
    </row>
    <row r="344" spans="3:15" ht="12.75">
      <c r="C344" s="43"/>
      <c r="D344" s="43"/>
      <c r="E344" s="43"/>
      <c r="F344" s="43"/>
      <c r="G344" s="40"/>
      <c r="H344" s="40"/>
      <c r="I344" s="40"/>
      <c r="J344" s="40"/>
      <c r="K344" s="41"/>
      <c r="L344" s="43"/>
      <c r="M344" s="42"/>
      <c r="N344" s="43"/>
      <c r="O344" s="43"/>
    </row>
    <row r="345" spans="3:15" ht="12.75">
      <c r="C345" s="43"/>
      <c r="D345" s="43"/>
      <c r="E345" s="43"/>
      <c r="F345" s="43"/>
      <c r="G345" s="40"/>
      <c r="H345" s="40"/>
      <c r="I345" s="40"/>
      <c r="J345" s="40"/>
      <c r="K345" s="41"/>
      <c r="L345" s="43"/>
      <c r="M345" s="42"/>
      <c r="N345" s="43"/>
      <c r="O345" s="43"/>
    </row>
    <row r="346" spans="3:15" ht="12.75">
      <c r="C346" s="43"/>
      <c r="D346" s="43"/>
      <c r="E346" s="43"/>
      <c r="F346" s="43"/>
      <c r="G346" s="40"/>
      <c r="H346" s="40"/>
      <c r="I346" s="40"/>
      <c r="J346" s="40"/>
      <c r="K346" s="41"/>
      <c r="L346" s="43"/>
      <c r="M346" s="42"/>
      <c r="N346" s="43"/>
      <c r="O346" s="43"/>
    </row>
    <row r="347" spans="3:15" ht="12.75">
      <c r="C347" s="43"/>
      <c r="D347" s="43"/>
      <c r="E347" s="43"/>
      <c r="F347" s="43"/>
      <c r="G347" s="40"/>
      <c r="H347" s="40"/>
      <c r="I347" s="40"/>
      <c r="J347" s="40"/>
      <c r="K347" s="41"/>
      <c r="L347" s="43"/>
      <c r="M347" s="42"/>
      <c r="N347" s="43"/>
      <c r="O347" s="43"/>
    </row>
    <row r="348" spans="3:15" ht="12.75">
      <c r="C348" s="43"/>
      <c r="D348" s="43"/>
      <c r="E348" s="43"/>
      <c r="F348" s="43"/>
      <c r="G348" s="40"/>
      <c r="H348" s="40"/>
      <c r="I348" s="40"/>
      <c r="J348" s="40"/>
      <c r="K348" s="41"/>
      <c r="L348" s="43"/>
      <c r="M348" s="42"/>
      <c r="N348" s="43"/>
      <c r="O348" s="43"/>
    </row>
    <row r="349" spans="3:15" ht="12.75">
      <c r="C349" s="43"/>
      <c r="D349" s="43"/>
      <c r="E349" s="43"/>
      <c r="F349" s="43"/>
      <c r="G349" s="40"/>
      <c r="H349" s="40"/>
      <c r="I349" s="40"/>
      <c r="J349" s="40"/>
      <c r="K349" s="41"/>
      <c r="L349" s="43"/>
      <c r="M349" s="42"/>
      <c r="N349" s="43"/>
      <c r="O349" s="43"/>
    </row>
    <row r="350" spans="3:15" ht="12.75">
      <c r="C350" s="43"/>
      <c r="D350" s="43"/>
      <c r="E350" s="43"/>
      <c r="F350" s="43"/>
      <c r="G350" s="40"/>
      <c r="H350" s="40"/>
      <c r="I350" s="40"/>
      <c r="J350" s="40"/>
      <c r="K350" s="41"/>
      <c r="L350" s="43"/>
      <c r="M350" s="42"/>
      <c r="N350" s="43"/>
      <c r="O350" s="43"/>
    </row>
    <row r="351" spans="3:15" ht="12.75">
      <c r="C351" s="43"/>
      <c r="D351" s="43"/>
      <c r="E351" s="43"/>
      <c r="F351" s="43"/>
      <c r="G351" s="40"/>
      <c r="H351" s="40"/>
      <c r="I351" s="40"/>
      <c r="J351" s="40"/>
      <c r="K351" s="41"/>
      <c r="L351" s="43"/>
      <c r="M351" s="42"/>
      <c r="N351" s="43"/>
      <c r="O351" s="43"/>
    </row>
    <row r="352" spans="3:15" ht="12.75">
      <c r="C352" s="43"/>
      <c r="D352" s="43"/>
      <c r="E352" s="43"/>
      <c r="F352" s="43"/>
      <c r="G352" s="40"/>
      <c r="H352" s="40"/>
      <c r="I352" s="40"/>
      <c r="J352" s="40"/>
      <c r="K352" s="41"/>
      <c r="L352" s="43"/>
      <c r="M352" s="42"/>
      <c r="N352" s="43"/>
      <c r="O352" s="43"/>
    </row>
    <row r="353" spans="3:15" ht="12.75">
      <c r="C353" s="43"/>
      <c r="D353" s="43"/>
      <c r="E353" s="43"/>
      <c r="F353" s="43"/>
      <c r="G353" s="40"/>
      <c r="H353" s="40"/>
      <c r="I353" s="40"/>
      <c r="J353" s="40"/>
      <c r="K353" s="41"/>
      <c r="L353" s="43"/>
      <c r="M353" s="42"/>
      <c r="N353" s="43"/>
      <c r="O353" s="43"/>
    </row>
    <row r="354" spans="3:15" ht="12.75">
      <c r="C354" s="43"/>
      <c r="D354" s="43"/>
      <c r="E354" s="43"/>
      <c r="F354" s="43"/>
      <c r="G354" s="40"/>
      <c r="H354" s="40"/>
      <c r="I354" s="40"/>
      <c r="J354" s="40"/>
      <c r="K354" s="41"/>
      <c r="L354" s="43"/>
      <c r="M354" s="42"/>
      <c r="N354" s="43"/>
      <c r="O354" s="43"/>
    </row>
    <row r="355" spans="3:15" ht="12.75">
      <c r="C355" s="43"/>
      <c r="D355" s="43"/>
      <c r="E355" s="43"/>
      <c r="F355" s="43"/>
      <c r="G355" s="40"/>
      <c r="H355" s="40"/>
      <c r="I355" s="40"/>
      <c r="J355" s="40"/>
      <c r="K355" s="41"/>
      <c r="L355" s="43"/>
      <c r="M355" s="42"/>
      <c r="N355" s="43"/>
      <c r="O355" s="43"/>
    </row>
    <row r="356" spans="3:15" ht="12.75">
      <c r="C356" s="43"/>
      <c r="D356" s="43"/>
      <c r="E356" s="43"/>
      <c r="F356" s="43"/>
      <c r="G356" s="40"/>
      <c r="H356" s="40"/>
      <c r="I356" s="40"/>
      <c r="J356" s="40"/>
      <c r="K356" s="41"/>
      <c r="L356" s="43"/>
      <c r="M356" s="42"/>
      <c r="N356" s="43"/>
      <c r="O356" s="43"/>
    </row>
    <row r="357" spans="3:15" ht="12.75">
      <c r="C357" s="43"/>
      <c r="D357" s="43"/>
      <c r="E357" s="43"/>
      <c r="F357" s="43"/>
      <c r="G357" s="40"/>
      <c r="H357" s="40"/>
      <c r="I357" s="40"/>
      <c r="J357" s="40"/>
      <c r="K357" s="41"/>
      <c r="L357" s="43"/>
      <c r="M357" s="42"/>
      <c r="N357" s="43"/>
      <c r="O357" s="43"/>
    </row>
    <row r="358" spans="3:15" ht="12.75">
      <c r="C358" s="43"/>
      <c r="D358" s="43"/>
      <c r="E358" s="43"/>
      <c r="F358" s="43"/>
      <c r="G358" s="40"/>
      <c r="H358" s="40"/>
      <c r="I358" s="40"/>
      <c r="J358" s="40"/>
      <c r="K358" s="41"/>
      <c r="L358" s="43"/>
      <c r="M358" s="42"/>
      <c r="N358" s="43"/>
      <c r="O358" s="43"/>
    </row>
    <row r="359" spans="3:15" ht="12.75">
      <c r="C359" s="43"/>
      <c r="D359" s="43"/>
      <c r="E359" s="43"/>
      <c r="F359" s="43"/>
      <c r="G359" s="40"/>
      <c r="H359" s="40"/>
      <c r="I359" s="40"/>
      <c r="J359" s="40"/>
      <c r="K359" s="41"/>
      <c r="L359" s="43"/>
      <c r="M359" s="42"/>
      <c r="N359" s="43"/>
      <c r="O359" s="43"/>
    </row>
    <row r="360" spans="3:15" ht="12.75">
      <c r="C360" s="43"/>
      <c r="D360" s="43"/>
      <c r="E360" s="43"/>
      <c r="F360" s="43"/>
      <c r="G360" s="40"/>
      <c r="H360" s="40"/>
      <c r="I360" s="40"/>
      <c r="J360" s="40"/>
      <c r="K360" s="41"/>
      <c r="L360" s="43"/>
      <c r="M360" s="42"/>
      <c r="N360" s="43"/>
      <c r="O360" s="43"/>
    </row>
    <row r="361" spans="3:15" ht="12.75">
      <c r="C361" s="43"/>
      <c r="D361" s="43"/>
      <c r="E361" s="43"/>
      <c r="F361" s="43"/>
      <c r="G361" s="40"/>
      <c r="H361" s="40"/>
      <c r="I361" s="40"/>
      <c r="J361" s="40"/>
      <c r="K361" s="41"/>
      <c r="L361" s="43"/>
      <c r="M361" s="42"/>
      <c r="N361" s="43"/>
      <c r="O361" s="43"/>
    </row>
    <row r="362" spans="3:15" ht="12.75">
      <c r="C362" s="43"/>
      <c r="D362" s="43"/>
      <c r="E362" s="43"/>
      <c r="F362" s="43"/>
      <c r="G362" s="40"/>
      <c r="H362" s="40"/>
      <c r="I362" s="40"/>
      <c r="J362" s="40"/>
      <c r="K362" s="41"/>
      <c r="L362" s="43"/>
      <c r="M362" s="42"/>
      <c r="N362" s="43"/>
      <c r="O362" s="43"/>
    </row>
    <row r="363" spans="3:15" ht="12.75">
      <c r="C363" s="43"/>
      <c r="D363" s="43"/>
      <c r="E363" s="43"/>
      <c r="F363" s="43"/>
      <c r="G363" s="40"/>
      <c r="H363" s="40"/>
      <c r="I363" s="40"/>
      <c r="J363" s="40"/>
      <c r="K363" s="41"/>
      <c r="L363" s="43"/>
      <c r="M363" s="42"/>
      <c r="N363" s="43"/>
      <c r="O363" s="43"/>
    </row>
    <row r="364" spans="3:15" ht="12.75">
      <c r="C364" s="43"/>
      <c r="D364" s="43"/>
      <c r="E364" s="43"/>
      <c r="F364" s="43"/>
      <c r="G364" s="40"/>
      <c r="H364" s="40"/>
      <c r="I364" s="40"/>
      <c r="J364" s="40"/>
      <c r="K364" s="41"/>
      <c r="L364" s="43"/>
      <c r="M364" s="42"/>
      <c r="N364" s="43"/>
      <c r="O364" s="43"/>
    </row>
    <row r="365" spans="3:15" ht="12.75">
      <c r="C365" s="43"/>
      <c r="D365" s="43"/>
      <c r="E365" s="43"/>
      <c r="F365" s="43"/>
      <c r="G365" s="40"/>
      <c r="H365" s="40"/>
      <c r="I365" s="40"/>
      <c r="J365" s="40"/>
      <c r="K365" s="41"/>
      <c r="L365" s="43"/>
      <c r="M365" s="42"/>
      <c r="N365" s="43"/>
      <c r="O365" s="43"/>
    </row>
    <row r="366" spans="3:15" ht="12.75">
      <c r="C366" s="43"/>
      <c r="D366" s="43"/>
      <c r="E366" s="43"/>
      <c r="F366" s="43"/>
      <c r="G366" s="40"/>
      <c r="H366" s="40"/>
      <c r="I366" s="40"/>
      <c r="J366" s="40"/>
      <c r="K366" s="41"/>
      <c r="L366" s="43"/>
      <c r="M366" s="42"/>
      <c r="N366" s="43"/>
      <c r="O366" s="43"/>
    </row>
    <row r="367" spans="3:15" ht="12.75">
      <c r="C367" s="43"/>
      <c r="D367" s="43"/>
      <c r="E367" s="43"/>
      <c r="F367" s="43"/>
      <c r="G367" s="40"/>
      <c r="H367" s="40"/>
      <c r="I367" s="40"/>
      <c r="J367" s="40"/>
      <c r="K367" s="41"/>
      <c r="L367" s="43"/>
      <c r="M367" s="42"/>
      <c r="N367" s="43"/>
      <c r="O367" s="43"/>
    </row>
    <row r="368" spans="3:15" ht="12.75">
      <c r="C368" s="43"/>
      <c r="D368" s="43"/>
      <c r="E368" s="43"/>
      <c r="F368" s="43"/>
      <c r="G368" s="40"/>
      <c r="H368" s="40"/>
      <c r="I368" s="40"/>
      <c r="J368" s="40"/>
      <c r="K368" s="41"/>
      <c r="L368" s="43"/>
      <c r="M368" s="42"/>
      <c r="N368" s="43"/>
      <c r="O368" s="43"/>
    </row>
    <row r="369" spans="3:15" ht="12.75">
      <c r="C369" s="43"/>
      <c r="D369" s="43"/>
      <c r="E369" s="43"/>
      <c r="F369" s="43"/>
      <c r="G369" s="40"/>
      <c r="H369" s="40"/>
      <c r="I369" s="40"/>
      <c r="J369" s="40"/>
      <c r="K369" s="41"/>
      <c r="L369" s="43"/>
      <c r="M369" s="42"/>
      <c r="N369" s="43"/>
      <c r="O369" s="43"/>
    </row>
    <row r="370" spans="3:15" ht="12.75">
      <c r="C370" s="43"/>
      <c r="D370" s="43"/>
      <c r="E370" s="43"/>
      <c r="F370" s="43"/>
      <c r="G370" s="40"/>
      <c r="H370" s="40"/>
      <c r="I370" s="40"/>
      <c r="J370" s="40"/>
      <c r="K370" s="41"/>
      <c r="L370" s="43"/>
      <c r="M370" s="42"/>
      <c r="N370" s="43"/>
      <c r="O370" s="43"/>
    </row>
    <row r="371" spans="3:15" ht="12.75">
      <c r="C371" s="43"/>
      <c r="D371" s="43"/>
      <c r="E371" s="43"/>
      <c r="F371" s="43"/>
      <c r="G371" s="40"/>
      <c r="H371" s="40"/>
      <c r="I371" s="40"/>
      <c r="J371" s="40"/>
      <c r="K371" s="41"/>
      <c r="L371" s="43"/>
      <c r="M371" s="42"/>
      <c r="N371" s="43"/>
      <c r="O371" s="43"/>
    </row>
    <row r="372" spans="3:15" ht="12.75">
      <c r="C372" s="43"/>
      <c r="D372" s="43"/>
      <c r="E372" s="43"/>
      <c r="F372" s="43"/>
      <c r="G372" s="40"/>
      <c r="H372" s="40"/>
      <c r="I372" s="40"/>
      <c r="J372" s="40"/>
      <c r="K372" s="41"/>
      <c r="L372" s="43"/>
      <c r="M372" s="42"/>
      <c r="N372" s="43"/>
      <c r="O372" s="43"/>
    </row>
    <row r="373" spans="3:15" ht="12.75">
      <c r="C373" s="43"/>
      <c r="D373" s="43"/>
      <c r="E373" s="43"/>
      <c r="F373" s="43"/>
      <c r="G373" s="40"/>
      <c r="H373" s="40"/>
      <c r="I373" s="40"/>
      <c r="J373" s="40"/>
      <c r="K373" s="41"/>
      <c r="L373" s="43"/>
      <c r="M373" s="42"/>
      <c r="N373" s="43"/>
      <c r="O373" s="43"/>
    </row>
    <row r="374" spans="3:15" ht="12.75">
      <c r="C374" s="43"/>
      <c r="D374" s="43"/>
      <c r="E374" s="43"/>
      <c r="F374" s="43"/>
      <c r="G374" s="40"/>
      <c r="H374" s="40"/>
      <c r="I374" s="40"/>
      <c r="J374" s="40"/>
      <c r="K374" s="41"/>
      <c r="L374" s="43"/>
      <c r="M374" s="42"/>
      <c r="N374" s="43"/>
      <c r="O374" s="43"/>
    </row>
    <row r="375" spans="3:15" ht="12.75">
      <c r="C375" s="43"/>
      <c r="D375" s="43"/>
      <c r="E375" s="43"/>
      <c r="F375" s="43"/>
      <c r="G375" s="40"/>
      <c r="H375" s="40"/>
      <c r="I375" s="40"/>
      <c r="J375" s="40"/>
      <c r="K375" s="41"/>
      <c r="L375" s="43"/>
      <c r="M375" s="42"/>
      <c r="N375" s="43"/>
      <c r="O375" s="43"/>
    </row>
    <row r="376" spans="3:15" ht="12.75">
      <c r="C376" s="43"/>
      <c r="D376" s="43"/>
      <c r="E376" s="43"/>
      <c r="F376" s="43"/>
      <c r="G376" s="40"/>
      <c r="H376" s="40"/>
      <c r="I376" s="40"/>
      <c r="J376" s="40"/>
      <c r="K376" s="41"/>
      <c r="L376" s="43"/>
      <c r="M376" s="42"/>
      <c r="N376" s="43"/>
      <c r="O376" s="43"/>
    </row>
    <row r="377" spans="3:15" ht="12.75">
      <c r="C377" s="43"/>
      <c r="D377" s="43"/>
      <c r="E377" s="43"/>
      <c r="F377" s="43"/>
      <c r="G377" s="40"/>
      <c r="H377" s="40"/>
      <c r="I377" s="40"/>
      <c r="J377" s="40"/>
      <c r="K377" s="41"/>
      <c r="L377" s="43"/>
      <c r="M377" s="42"/>
      <c r="N377" s="43"/>
      <c r="O377" s="43"/>
    </row>
    <row r="378" spans="3:15" ht="12.75">
      <c r="C378" s="43"/>
      <c r="D378" s="43"/>
      <c r="E378" s="43"/>
      <c r="F378" s="43"/>
      <c r="G378" s="40"/>
      <c r="H378" s="40"/>
      <c r="I378" s="40"/>
      <c r="J378" s="40"/>
      <c r="K378" s="41"/>
      <c r="L378" s="43"/>
      <c r="M378" s="42"/>
      <c r="N378" s="43"/>
      <c r="O378" s="43"/>
    </row>
    <row r="379" spans="3:15" ht="12.75">
      <c r="C379" s="43"/>
      <c r="D379" s="43"/>
      <c r="E379" s="43"/>
      <c r="F379" s="43"/>
      <c r="G379" s="40"/>
      <c r="H379" s="40"/>
      <c r="I379" s="40"/>
      <c r="J379" s="40"/>
      <c r="K379" s="41"/>
      <c r="L379" s="43"/>
      <c r="M379" s="42"/>
      <c r="N379" s="43"/>
      <c r="O379" s="43"/>
    </row>
    <row r="380" spans="3:15" ht="12.75">
      <c r="C380" s="43"/>
      <c r="D380" s="43"/>
      <c r="E380" s="43"/>
      <c r="F380" s="43"/>
      <c r="G380" s="40"/>
      <c r="H380" s="40"/>
      <c r="I380" s="40"/>
      <c r="J380" s="40"/>
      <c r="K380" s="41"/>
      <c r="L380" s="43"/>
      <c r="M380" s="42"/>
      <c r="N380" s="43"/>
      <c r="O380" s="43"/>
    </row>
    <row r="381" spans="3:15" ht="12.75">
      <c r="C381" s="43"/>
      <c r="D381" s="43"/>
      <c r="E381" s="43"/>
      <c r="F381" s="43"/>
      <c r="G381" s="40"/>
      <c r="H381" s="40"/>
      <c r="I381" s="40"/>
      <c r="J381" s="40"/>
      <c r="K381" s="41"/>
      <c r="L381" s="43"/>
      <c r="M381" s="42"/>
      <c r="N381" s="43"/>
      <c r="O381" s="43"/>
    </row>
    <row r="382" spans="3:15" ht="12.75">
      <c r="C382" s="43"/>
      <c r="D382" s="43"/>
      <c r="E382" s="43"/>
      <c r="F382" s="43"/>
      <c r="G382" s="40"/>
      <c r="H382" s="40"/>
      <c r="I382" s="40"/>
      <c r="J382" s="40"/>
      <c r="K382" s="41"/>
      <c r="L382" s="43"/>
      <c r="M382" s="42"/>
      <c r="N382" s="43"/>
      <c r="O382" s="43"/>
    </row>
    <row r="383" spans="3:15" ht="12.75">
      <c r="C383" s="43"/>
      <c r="D383" s="43"/>
      <c r="E383" s="43"/>
      <c r="F383" s="43"/>
      <c r="G383" s="40"/>
      <c r="H383" s="40"/>
      <c r="I383" s="40"/>
      <c r="J383" s="40"/>
      <c r="K383" s="41"/>
      <c r="L383" s="43"/>
      <c r="M383" s="42"/>
      <c r="N383" s="43"/>
      <c r="O383" s="43"/>
    </row>
    <row r="384" spans="3:15" ht="12.75">
      <c r="C384" s="43"/>
      <c r="D384" s="43"/>
      <c r="E384" s="43"/>
      <c r="F384" s="43"/>
      <c r="G384" s="40"/>
      <c r="H384" s="40"/>
      <c r="I384" s="40"/>
      <c r="J384" s="40"/>
      <c r="K384" s="41"/>
      <c r="L384" s="43"/>
      <c r="M384" s="42"/>
      <c r="N384" s="43"/>
      <c r="O384" s="43"/>
    </row>
    <row r="385" spans="3:15" ht="12.75">
      <c r="C385" s="43"/>
      <c r="D385" s="43"/>
      <c r="E385" s="43"/>
      <c r="F385" s="43"/>
      <c r="G385" s="40"/>
      <c r="H385" s="40"/>
      <c r="I385" s="40"/>
      <c r="J385" s="40"/>
      <c r="K385" s="41"/>
      <c r="L385" s="43"/>
      <c r="M385" s="42"/>
      <c r="N385" s="43"/>
      <c r="O385" s="43"/>
    </row>
    <row r="386" spans="3:15" ht="12.75">
      <c r="C386" s="43"/>
      <c r="D386" s="43"/>
      <c r="E386" s="43"/>
      <c r="F386" s="43"/>
      <c r="G386" s="40"/>
      <c r="H386" s="40"/>
      <c r="I386" s="40"/>
      <c r="J386" s="40"/>
      <c r="K386" s="41"/>
      <c r="L386" s="43"/>
      <c r="M386" s="42"/>
      <c r="N386" s="43"/>
      <c r="O386" s="43"/>
    </row>
    <row r="387" spans="3:15" ht="12.75">
      <c r="C387" s="43"/>
      <c r="D387" s="43"/>
      <c r="E387" s="43"/>
      <c r="F387" s="43"/>
      <c r="G387" s="40"/>
      <c r="H387" s="40"/>
      <c r="I387" s="40"/>
      <c r="J387" s="40"/>
      <c r="K387" s="41"/>
      <c r="L387" s="43"/>
      <c r="M387" s="42"/>
      <c r="N387" s="43"/>
      <c r="O387" s="43"/>
    </row>
    <row r="388" spans="3:15" ht="12.75">
      <c r="C388" s="43"/>
      <c r="D388" s="43"/>
      <c r="E388" s="43"/>
      <c r="F388" s="43"/>
      <c r="G388" s="40"/>
      <c r="H388" s="40"/>
      <c r="I388" s="40"/>
      <c r="J388" s="40"/>
      <c r="K388" s="41"/>
      <c r="L388" s="43"/>
      <c r="M388" s="42"/>
      <c r="N388" s="43"/>
      <c r="O388" s="43"/>
    </row>
    <row r="389" spans="3:15" ht="12.75">
      <c r="C389" s="43"/>
      <c r="D389" s="43"/>
      <c r="E389" s="43"/>
      <c r="F389" s="43"/>
      <c r="G389" s="40"/>
      <c r="H389" s="40"/>
      <c r="I389" s="40"/>
      <c r="J389" s="40"/>
      <c r="K389" s="41"/>
      <c r="L389" s="43"/>
      <c r="M389" s="42"/>
      <c r="N389" s="43"/>
      <c r="O389" s="43"/>
    </row>
    <row r="390" spans="3:15" ht="12.75">
      <c r="C390" s="43"/>
      <c r="D390" s="43"/>
      <c r="E390" s="43"/>
      <c r="F390" s="43"/>
      <c r="G390" s="40"/>
      <c r="H390" s="40"/>
      <c r="I390" s="40"/>
      <c r="J390" s="40"/>
      <c r="K390" s="41"/>
      <c r="L390" s="43"/>
      <c r="M390" s="42"/>
      <c r="N390" s="43"/>
      <c r="O390" s="43"/>
    </row>
    <row r="391" spans="3:15" ht="12.75">
      <c r="C391" s="43"/>
      <c r="D391" s="43"/>
      <c r="E391" s="43"/>
      <c r="F391" s="43"/>
      <c r="G391" s="40"/>
      <c r="H391" s="40"/>
      <c r="I391" s="40"/>
      <c r="J391" s="40"/>
      <c r="K391" s="41"/>
      <c r="L391" s="43"/>
      <c r="M391" s="42"/>
      <c r="N391" s="43"/>
      <c r="O391" s="43"/>
    </row>
    <row r="392" spans="3:15" ht="12.75">
      <c r="C392" s="43"/>
      <c r="D392" s="43"/>
      <c r="E392" s="43"/>
      <c r="F392" s="43"/>
      <c r="G392" s="40"/>
      <c r="H392" s="40"/>
      <c r="I392" s="40"/>
      <c r="J392" s="40"/>
      <c r="K392" s="41"/>
      <c r="L392" s="43"/>
      <c r="M392" s="42"/>
      <c r="N392" s="43"/>
      <c r="O392" s="43"/>
    </row>
    <row r="393" spans="3:15" ht="12.75">
      <c r="C393" s="43"/>
      <c r="D393" s="43"/>
      <c r="E393" s="43"/>
      <c r="F393" s="43"/>
      <c r="G393" s="40"/>
      <c r="H393" s="40"/>
      <c r="I393" s="40"/>
      <c r="J393" s="40"/>
      <c r="K393" s="41"/>
      <c r="L393" s="43"/>
      <c r="M393" s="42"/>
      <c r="N393" s="43"/>
      <c r="O393" s="43"/>
    </row>
    <row r="394" spans="3:15" ht="12.75">
      <c r="C394" s="43"/>
      <c r="D394" s="43"/>
      <c r="E394" s="43"/>
      <c r="F394" s="43"/>
      <c r="G394" s="40"/>
      <c r="H394" s="40"/>
      <c r="I394" s="40"/>
      <c r="J394" s="40"/>
      <c r="K394" s="41"/>
      <c r="L394" s="43"/>
      <c r="M394" s="42"/>
      <c r="N394" s="43"/>
      <c r="O394" s="43"/>
    </row>
    <row r="395" spans="4:15" ht="12.75">
      <c r="D395" s="29"/>
      <c r="F395" s="29"/>
      <c r="G395" s="40"/>
      <c r="H395" s="40"/>
      <c r="I395" s="40"/>
      <c r="J395" s="40"/>
      <c r="K395" s="41"/>
      <c r="L395" s="29"/>
      <c r="M395" s="42"/>
      <c r="N395" s="97"/>
      <c r="O395" s="43"/>
    </row>
    <row r="396" spans="4:15" ht="12.75">
      <c r="D396" s="29"/>
      <c r="F396" s="29"/>
      <c r="G396" s="40"/>
      <c r="H396" s="40"/>
      <c r="I396" s="40"/>
      <c r="J396" s="40"/>
      <c r="K396" s="41"/>
      <c r="L396" s="29"/>
      <c r="M396" s="42"/>
      <c r="N396" s="97"/>
      <c r="O396" s="43"/>
    </row>
    <row r="397" spans="4:15" ht="12.75">
      <c r="D397" s="29"/>
      <c r="F397" s="29"/>
      <c r="G397" s="40"/>
      <c r="H397" s="40"/>
      <c r="I397" s="40"/>
      <c r="J397" s="40"/>
      <c r="K397" s="41"/>
      <c r="L397" s="29"/>
      <c r="M397" s="42"/>
      <c r="N397" s="97"/>
      <c r="O397" s="43"/>
    </row>
    <row r="398" spans="4:15" ht="12.75">
      <c r="D398" s="29"/>
      <c r="F398" s="29"/>
      <c r="G398" s="40"/>
      <c r="H398" s="40"/>
      <c r="I398" s="40"/>
      <c r="J398" s="40"/>
      <c r="K398" s="41"/>
      <c r="L398" s="29"/>
      <c r="M398" s="42"/>
      <c r="N398" s="97"/>
      <c r="O398" s="43"/>
    </row>
    <row r="399" spans="4:15" ht="12.75">
      <c r="D399" s="29"/>
      <c r="F399" s="29"/>
      <c r="G399" s="40"/>
      <c r="H399" s="40"/>
      <c r="I399" s="40"/>
      <c r="J399" s="40"/>
      <c r="K399" s="41"/>
      <c r="L399" s="29"/>
      <c r="M399" s="42"/>
      <c r="N399" s="97"/>
      <c r="O399" s="43"/>
    </row>
    <row r="400" spans="4:15" ht="12.75">
      <c r="D400" s="29"/>
      <c r="F400" s="29"/>
      <c r="G400" s="40"/>
      <c r="H400" s="40"/>
      <c r="I400" s="40"/>
      <c r="J400" s="40"/>
      <c r="K400" s="41"/>
      <c r="L400" s="29"/>
      <c r="M400" s="42"/>
      <c r="N400" s="97"/>
      <c r="O400" s="43"/>
    </row>
    <row r="401" spans="4:15" ht="12.75">
      <c r="D401" s="29"/>
      <c r="F401" s="29"/>
      <c r="G401" s="40"/>
      <c r="H401" s="40"/>
      <c r="I401" s="40"/>
      <c r="J401" s="40"/>
      <c r="K401" s="41"/>
      <c r="L401" s="29"/>
      <c r="M401" s="42"/>
      <c r="N401" s="97"/>
      <c r="O401" s="43"/>
    </row>
    <row r="402" spans="4:15" ht="12.75">
      <c r="D402" s="29"/>
      <c r="F402" s="29"/>
      <c r="G402" s="40"/>
      <c r="H402" s="40"/>
      <c r="I402" s="40"/>
      <c r="J402" s="40"/>
      <c r="K402" s="41"/>
      <c r="L402" s="29"/>
      <c r="M402" s="42"/>
      <c r="N402" s="97"/>
      <c r="O402" s="43"/>
    </row>
    <row r="403" spans="4:15" ht="12.75">
      <c r="D403" s="29"/>
      <c r="F403" s="29"/>
      <c r="G403" s="40"/>
      <c r="H403" s="40"/>
      <c r="I403" s="40"/>
      <c r="J403" s="40"/>
      <c r="K403" s="41"/>
      <c r="L403" s="29"/>
      <c r="M403" s="42"/>
      <c r="N403" s="97"/>
      <c r="O403" s="43"/>
    </row>
    <row r="404" spans="4:15" ht="12.75">
      <c r="D404" s="29"/>
      <c r="F404" s="29"/>
      <c r="G404" s="40"/>
      <c r="H404" s="40"/>
      <c r="I404" s="40"/>
      <c r="J404" s="40"/>
      <c r="K404" s="41"/>
      <c r="L404" s="29"/>
      <c r="M404" s="42"/>
      <c r="N404" s="97"/>
      <c r="O404" s="43"/>
    </row>
    <row r="405" spans="4:15" ht="12.75">
      <c r="D405" s="29"/>
      <c r="F405" s="29"/>
      <c r="G405" s="40"/>
      <c r="H405" s="40"/>
      <c r="I405" s="40"/>
      <c r="J405" s="40"/>
      <c r="K405" s="41"/>
      <c r="L405" s="29"/>
      <c r="M405" s="42"/>
      <c r="N405" s="97"/>
      <c r="O405" s="43"/>
    </row>
    <row r="406" spans="4:15" ht="12.75">
      <c r="D406" s="29"/>
      <c r="F406" s="29"/>
      <c r="G406" s="40"/>
      <c r="H406" s="40"/>
      <c r="I406" s="40"/>
      <c r="J406" s="40"/>
      <c r="K406" s="41"/>
      <c r="L406" s="29"/>
      <c r="M406" s="42"/>
      <c r="N406" s="97"/>
      <c r="O406" s="43"/>
    </row>
    <row r="407" spans="4:15" ht="12.75">
      <c r="D407" s="29"/>
      <c r="F407" s="29"/>
      <c r="G407" s="40"/>
      <c r="H407" s="40"/>
      <c r="I407" s="40"/>
      <c r="J407" s="40"/>
      <c r="K407" s="41"/>
      <c r="L407" s="29"/>
      <c r="M407" s="42"/>
      <c r="N407" s="97"/>
      <c r="O407" s="43"/>
    </row>
    <row r="408" spans="4:15" ht="12.75">
      <c r="D408" s="29"/>
      <c r="F408" s="29"/>
      <c r="G408" s="40"/>
      <c r="H408" s="40"/>
      <c r="I408" s="40"/>
      <c r="J408" s="40"/>
      <c r="K408" s="41"/>
      <c r="L408" s="29"/>
      <c r="M408" s="42"/>
      <c r="N408" s="97"/>
      <c r="O408" s="43"/>
    </row>
    <row r="409" spans="4:15" ht="12.75">
      <c r="D409" s="29"/>
      <c r="F409" s="29"/>
      <c r="G409" s="40"/>
      <c r="H409" s="40"/>
      <c r="I409" s="40"/>
      <c r="J409" s="40"/>
      <c r="K409" s="41"/>
      <c r="L409" s="29"/>
      <c r="M409" s="42"/>
      <c r="N409" s="97"/>
      <c r="O409" s="43"/>
    </row>
    <row r="410" spans="4:15" ht="12.75">
      <c r="D410" s="29"/>
      <c r="F410" s="29"/>
      <c r="G410" s="40"/>
      <c r="H410" s="40"/>
      <c r="I410" s="40"/>
      <c r="J410" s="40"/>
      <c r="K410" s="41"/>
      <c r="L410" s="29"/>
      <c r="M410" s="42"/>
      <c r="N410" s="97"/>
      <c r="O410" s="43"/>
    </row>
    <row r="411" spans="4:15" ht="12.75">
      <c r="D411" s="29"/>
      <c r="F411" s="29"/>
      <c r="G411" s="40"/>
      <c r="H411" s="40"/>
      <c r="I411" s="40"/>
      <c r="J411" s="40"/>
      <c r="K411" s="41"/>
      <c r="L411" s="29"/>
      <c r="M411" s="42"/>
      <c r="N411" s="97"/>
      <c r="O411" s="43"/>
    </row>
    <row r="412" spans="4:15" ht="12.75">
      <c r="D412" s="29"/>
      <c r="F412" s="29"/>
      <c r="G412" s="40"/>
      <c r="H412" s="40"/>
      <c r="I412" s="40"/>
      <c r="J412" s="40"/>
      <c r="K412" s="41"/>
      <c r="L412" s="29"/>
      <c r="M412" s="42"/>
      <c r="N412" s="97"/>
      <c r="O412" s="43"/>
    </row>
    <row r="413" spans="4:15" ht="12.75">
      <c r="D413" s="29"/>
      <c r="F413" s="29"/>
      <c r="G413" s="40"/>
      <c r="H413" s="40"/>
      <c r="I413" s="40"/>
      <c r="J413" s="40"/>
      <c r="K413" s="41"/>
      <c r="L413" s="29"/>
      <c r="M413" s="42"/>
      <c r="N413" s="97"/>
      <c r="O413" s="43"/>
    </row>
    <row r="414" spans="4:15" ht="12.75">
      <c r="D414" s="29"/>
      <c r="F414" s="29"/>
      <c r="G414" s="40"/>
      <c r="H414" s="40"/>
      <c r="I414" s="40"/>
      <c r="J414" s="40"/>
      <c r="K414" s="41"/>
      <c r="L414" s="29"/>
      <c r="M414" s="42"/>
      <c r="N414" s="97"/>
      <c r="O414" s="43"/>
    </row>
    <row r="415" spans="4:15" ht="12.75">
      <c r="D415" s="29"/>
      <c r="F415" s="29"/>
      <c r="G415" s="40"/>
      <c r="H415" s="40"/>
      <c r="I415" s="40"/>
      <c r="J415" s="40"/>
      <c r="K415" s="41"/>
      <c r="L415" s="29"/>
      <c r="M415" s="42"/>
      <c r="N415" s="97"/>
      <c r="O415" s="43"/>
    </row>
    <row r="416" spans="4:15" ht="12.75">
      <c r="D416" s="29"/>
      <c r="F416" s="29"/>
      <c r="G416" s="40"/>
      <c r="H416" s="40"/>
      <c r="I416" s="40"/>
      <c r="J416" s="40"/>
      <c r="K416" s="41"/>
      <c r="L416" s="29"/>
      <c r="M416" s="42"/>
      <c r="N416" s="97"/>
      <c r="O416" s="43"/>
    </row>
    <row r="417" spans="4:15" ht="12.75">
      <c r="D417" s="29"/>
      <c r="F417" s="29"/>
      <c r="G417" s="40"/>
      <c r="H417" s="40"/>
      <c r="I417" s="40"/>
      <c r="J417" s="40"/>
      <c r="K417" s="41"/>
      <c r="L417" s="29"/>
      <c r="M417" s="42"/>
      <c r="N417" s="97"/>
      <c r="O417" s="43"/>
    </row>
    <row r="418" spans="4:15" ht="12.75">
      <c r="D418" s="29"/>
      <c r="F418" s="29"/>
      <c r="G418" s="40"/>
      <c r="H418" s="40"/>
      <c r="I418" s="40"/>
      <c r="J418" s="40"/>
      <c r="K418" s="41"/>
      <c r="L418" s="29"/>
      <c r="M418" s="42"/>
      <c r="N418" s="97"/>
      <c r="O418" s="43"/>
    </row>
    <row r="419" spans="4:15" ht="12.75">
      <c r="D419" s="29"/>
      <c r="F419" s="29"/>
      <c r="G419" s="40"/>
      <c r="H419" s="40"/>
      <c r="I419" s="40"/>
      <c r="J419" s="40"/>
      <c r="K419" s="41"/>
      <c r="L419" s="29"/>
      <c r="M419" s="42"/>
      <c r="N419" s="97"/>
      <c r="O419" s="43"/>
    </row>
    <row r="420" spans="4:15" ht="12.75">
      <c r="D420" s="29"/>
      <c r="F420" s="29"/>
      <c r="G420" s="40"/>
      <c r="H420" s="40"/>
      <c r="I420" s="40"/>
      <c r="J420" s="40"/>
      <c r="K420" s="41"/>
      <c r="L420" s="29"/>
      <c r="M420" s="42"/>
      <c r="N420" s="97"/>
      <c r="O420" s="43"/>
    </row>
    <row r="421" spans="4:15" ht="12.75">
      <c r="D421" s="29"/>
      <c r="F421" s="29"/>
      <c r="G421" s="40"/>
      <c r="H421" s="40"/>
      <c r="I421" s="40"/>
      <c r="J421" s="40"/>
      <c r="K421" s="41"/>
      <c r="L421" s="29"/>
      <c r="M421" s="42"/>
      <c r="N421" s="97"/>
      <c r="O421" s="43"/>
    </row>
    <row r="422" spans="4:15" ht="12.75">
      <c r="D422" s="29"/>
      <c r="F422" s="29"/>
      <c r="G422" s="40"/>
      <c r="H422" s="40"/>
      <c r="I422" s="40"/>
      <c r="J422" s="40"/>
      <c r="K422" s="41"/>
      <c r="L422" s="29"/>
      <c r="M422" s="42"/>
      <c r="N422" s="97"/>
      <c r="O422" s="43"/>
    </row>
    <row r="423" spans="4:15" ht="12.75">
      <c r="D423" s="29"/>
      <c r="F423" s="29"/>
      <c r="G423" s="40"/>
      <c r="H423" s="40"/>
      <c r="I423" s="40"/>
      <c r="J423" s="40"/>
      <c r="K423" s="41"/>
      <c r="L423" s="29"/>
      <c r="M423" s="42"/>
      <c r="N423" s="97"/>
      <c r="O423" s="43"/>
    </row>
    <row r="424" spans="4:15" ht="12.75">
      <c r="D424" s="29"/>
      <c r="F424" s="29"/>
      <c r="G424" s="40"/>
      <c r="H424" s="40"/>
      <c r="I424" s="40"/>
      <c r="J424" s="40"/>
      <c r="K424" s="41"/>
      <c r="L424" s="29"/>
      <c r="M424" s="42"/>
      <c r="N424" s="97"/>
      <c r="O424" s="43"/>
    </row>
    <row r="425" spans="4:15" ht="12.75">
      <c r="D425" s="29"/>
      <c r="F425" s="29"/>
      <c r="G425" s="40"/>
      <c r="H425" s="40"/>
      <c r="I425" s="40"/>
      <c r="J425" s="40"/>
      <c r="K425" s="41"/>
      <c r="L425" s="29"/>
      <c r="M425" s="42"/>
      <c r="N425" s="97"/>
      <c r="O425" s="43"/>
    </row>
    <row r="426" spans="4:15" ht="12.75">
      <c r="D426" s="29"/>
      <c r="F426" s="29"/>
      <c r="G426" s="40"/>
      <c r="H426" s="40"/>
      <c r="I426" s="40"/>
      <c r="J426" s="40"/>
      <c r="K426" s="41"/>
      <c r="L426" s="29"/>
      <c r="M426" s="42"/>
      <c r="N426" s="97"/>
      <c r="O426" s="43"/>
    </row>
    <row r="427" spans="4:15" ht="12.75">
      <c r="D427" s="29"/>
      <c r="F427" s="29"/>
      <c r="G427" s="40"/>
      <c r="H427" s="40"/>
      <c r="I427" s="40"/>
      <c r="J427" s="40"/>
      <c r="K427" s="41"/>
      <c r="L427" s="29"/>
      <c r="M427" s="42"/>
      <c r="N427" s="97"/>
      <c r="O427" s="43"/>
    </row>
    <row r="428" spans="4:15" ht="12.75">
      <c r="D428" s="29"/>
      <c r="F428" s="29"/>
      <c r="G428" s="40"/>
      <c r="H428" s="40"/>
      <c r="I428" s="40"/>
      <c r="J428" s="40"/>
      <c r="K428" s="41"/>
      <c r="L428" s="29"/>
      <c r="M428" s="42"/>
      <c r="N428" s="97"/>
      <c r="O428" s="43"/>
    </row>
    <row r="429" spans="4:15" ht="12.75">
      <c r="D429" s="29"/>
      <c r="F429" s="29"/>
      <c r="G429" s="40"/>
      <c r="H429" s="40"/>
      <c r="I429" s="40"/>
      <c r="J429" s="40"/>
      <c r="K429" s="41"/>
      <c r="L429" s="29"/>
      <c r="M429" s="42"/>
      <c r="N429" s="97"/>
      <c r="O429" s="43"/>
    </row>
    <row r="430" spans="4:15" ht="12.75">
      <c r="D430" s="29"/>
      <c r="F430" s="29"/>
      <c r="G430" s="40"/>
      <c r="H430" s="40"/>
      <c r="I430" s="40"/>
      <c r="J430" s="40"/>
      <c r="K430" s="41"/>
      <c r="L430" s="29"/>
      <c r="M430" s="42"/>
      <c r="N430" s="97"/>
      <c r="O430" s="43"/>
    </row>
    <row r="431" spans="4:15" ht="12.75">
      <c r="D431" s="29"/>
      <c r="F431" s="29"/>
      <c r="G431" s="40"/>
      <c r="H431" s="40"/>
      <c r="I431" s="40"/>
      <c r="J431" s="40"/>
      <c r="K431" s="41"/>
      <c r="L431" s="29"/>
      <c r="M431" s="42"/>
      <c r="N431" s="97"/>
      <c r="O431" s="43"/>
    </row>
    <row r="432" spans="4:15" ht="12.75">
      <c r="D432" s="29"/>
      <c r="F432" s="29"/>
      <c r="G432" s="40"/>
      <c r="H432" s="40"/>
      <c r="I432" s="40"/>
      <c r="J432" s="40"/>
      <c r="K432" s="41"/>
      <c r="L432" s="29"/>
      <c r="M432" s="42"/>
      <c r="N432" s="97"/>
      <c r="O432" s="43"/>
    </row>
    <row r="433" spans="4:15" ht="12.75">
      <c r="D433" s="29"/>
      <c r="F433" s="29"/>
      <c r="G433" s="40"/>
      <c r="H433" s="40"/>
      <c r="I433" s="40"/>
      <c r="J433" s="40"/>
      <c r="K433" s="41"/>
      <c r="L433" s="29"/>
      <c r="M433" s="42"/>
      <c r="N433" s="97"/>
      <c r="O433" s="43"/>
    </row>
    <row r="434" spans="4:15" ht="12.75">
      <c r="D434" s="29"/>
      <c r="F434" s="29"/>
      <c r="G434" s="40"/>
      <c r="H434" s="40"/>
      <c r="I434" s="40"/>
      <c r="J434" s="40"/>
      <c r="K434" s="41"/>
      <c r="L434" s="29"/>
      <c r="M434" s="42"/>
      <c r="N434" s="97"/>
      <c r="O434" s="43"/>
    </row>
    <row r="435" spans="4:15" ht="12.75">
      <c r="D435" s="29"/>
      <c r="F435" s="29"/>
      <c r="G435" s="40"/>
      <c r="H435" s="40"/>
      <c r="I435" s="40"/>
      <c r="J435" s="40"/>
      <c r="K435" s="41"/>
      <c r="L435" s="29"/>
      <c r="M435" s="42"/>
      <c r="N435" s="97"/>
      <c r="O435" s="43"/>
    </row>
    <row r="436" spans="4:15" ht="12.75">
      <c r="D436" s="29"/>
      <c r="F436" s="29"/>
      <c r="G436" s="40"/>
      <c r="H436" s="40"/>
      <c r="I436" s="40"/>
      <c r="J436" s="40"/>
      <c r="K436" s="41"/>
      <c r="L436" s="29"/>
      <c r="M436" s="42"/>
      <c r="N436" s="97"/>
      <c r="O436" s="43"/>
    </row>
    <row r="437" spans="4:15" ht="12.75">
      <c r="D437" s="29"/>
      <c r="F437" s="29"/>
      <c r="G437" s="40"/>
      <c r="H437" s="40"/>
      <c r="I437" s="40"/>
      <c r="J437" s="40"/>
      <c r="K437" s="41"/>
      <c r="L437" s="29"/>
      <c r="M437" s="42"/>
      <c r="N437" s="97"/>
      <c r="O437" s="43"/>
    </row>
    <row r="438" spans="4:15" ht="12.75">
      <c r="D438" s="29"/>
      <c r="F438" s="29"/>
      <c r="G438" s="40"/>
      <c r="H438" s="40"/>
      <c r="I438" s="40"/>
      <c r="J438" s="40"/>
      <c r="K438" s="41"/>
      <c r="L438" s="29"/>
      <c r="M438" s="42"/>
      <c r="N438" s="97"/>
      <c r="O438" s="43"/>
    </row>
    <row r="439" spans="4:15" ht="12.75">
      <c r="D439" s="29"/>
      <c r="F439" s="29"/>
      <c r="G439" s="40"/>
      <c r="H439" s="40"/>
      <c r="I439" s="40"/>
      <c r="J439" s="40"/>
      <c r="K439" s="41"/>
      <c r="L439" s="29"/>
      <c r="M439" s="42"/>
      <c r="N439" s="97"/>
      <c r="O439" s="43"/>
    </row>
    <row r="440" spans="4:15" ht="12.75">
      <c r="D440" s="29"/>
      <c r="F440" s="29"/>
      <c r="G440" s="40"/>
      <c r="H440" s="40"/>
      <c r="I440" s="40"/>
      <c r="J440" s="40"/>
      <c r="K440" s="41"/>
      <c r="L440" s="29"/>
      <c r="M440" s="42"/>
      <c r="N440" s="97"/>
      <c r="O440" s="43"/>
    </row>
    <row r="441" spans="4:15" ht="12.75">
      <c r="D441" s="29"/>
      <c r="F441" s="29"/>
      <c r="G441" s="40"/>
      <c r="H441" s="40"/>
      <c r="I441" s="40"/>
      <c r="J441" s="40"/>
      <c r="K441" s="41"/>
      <c r="L441" s="29"/>
      <c r="M441" s="42"/>
      <c r="N441" s="97"/>
      <c r="O441" s="43"/>
    </row>
    <row r="442" spans="4:15" ht="12.75">
      <c r="D442" s="29"/>
      <c r="F442" s="29"/>
      <c r="G442" s="40"/>
      <c r="H442" s="40"/>
      <c r="I442" s="40"/>
      <c r="J442" s="40"/>
      <c r="K442" s="41"/>
      <c r="L442" s="29"/>
      <c r="M442" s="42"/>
      <c r="N442" s="97"/>
      <c r="O442" s="43"/>
    </row>
    <row r="443" spans="4:15" ht="12.75">
      <c r="D443" s="29"/>
      <c r="F443" s="29"/>
      <c r="G443" s="40"/>
      <c r="H443" s="40"/>
      <c r="I443" s="40"/>
      <c r="J443" s="40"/>
      <c r="K443" s="41"/>
      <c r="L443" s="29"/>
      <c r="M443" s="42"/>
      <c r="N443" s="97"/>
      <c r="O443" s="43"/>
    </row>
    <row r="444" spans="4:15" ht="12.75">
      <c r="D444" s="29"/>
      <c r="F444" s="29"/>
      <c r="G444" s="40"/>
      <c r="H444" s="40"/>
      <c r="I444" s="40"/>
      <c r="J444" s="40"/>
      <c r="K444" s="41"/>
      <c r="L444" s="29"/>
      <c r="M444" s="42"/>
      <c r="N444" s="97"/>
      <c r="O444" s="43"/>
    </row>
    <row r="445" spans="4:15" ht="12.75">
      <c r="D445" s="29"/>
      <c r="F445" s="29"/>
      <c r="G445" s="40"/>
      <c r="H445" s="40"/>
      <c r="I445" s="40"/>
      <c r="J445" s="40"/>
      <c r="K445" s="41"/>
      <c r="L445" s="29"/>
      <c r="M445" s="42"/>
      <c r="N445" s="97"/>
      <c r="O445" s="43"/>
    </row>
    <row r="446" spans="4:15" ht="12.75">
      <c r="D446" s="29"/>
      <c r="F446" s="29"/>
      <c r="G446" s="40"/>
      <c r="H446" s="40"/>
      <c r="I446" s="40"/>
      <c r="J446" s="40"/>
      <c r="K446" s="41"/>
      <c r="L446" s="29"/>
      <c r="M446" s="42"/>
      <c r="N446" s="97"/>
      <c r="O446" s="43"/>
    </row>
    <row r="447" spans="4:15" ht="12.75">
      <c r="D447" s="29"/>
      <c r="F447" s="29"/>
      <c r="G447" s="40"/>
      <c r="H447" s="40"/>
      <c r="I447" s="40"/>
      <c r="J447" s="40"/>
      <c r="K447" s="41"/>
      <c r="L447" s="29"/>
      <c r="M447" s="42"/>
      <c r="N447" s="97"/>
      <c r="O447" s="43"/>
    </row>
    <row r="448" spans="4:15" ht="12.75">
      <c r="D448" s="29"/>
      <c r="F448" s="29"/>
      <c r="G448" s="40"/>
      <c r="H448" s="40"/>
      <c r="I448" s="40"/>
      <c r="J448" s="40"/>
      <c r="K448" s="41"/>
      <c r="L448" s="29"/>
      <c r="M448" s="42"/>
      <c r="N448" s="97"/>
      <c r="O448" s="43"/>
    </row>
    <row r="449" spans="4:15" ht="12.75">
      <c r="D449" s="29"/>
      <c r="F449" s="29"/>
      <c r="G449" s="40"/>
      <c r="H449" s="40"/>
      <c r="I449" s="40"/>
      <c r="J449" s="40"/>
      <c r="K449" s="41"/>
      <c r="L449" s="29"/>
      <c r="M449" s="42"/>
      <c r="N449" s="97"/>
      <c r="O449" s="43"/>
    </row>
    <row r="450" spans="4:15" ht="12.75">
      <c r="D450" s="29"/>
      <c r="F450" s="29"/>
      <c r="G450" s="40"/>
      <c r="H450" s="40"/>
      <c r="I450" s="40"/>
      <c r="J450" s="40"/>
      <c r="K450" s="41"/>
      <c r="L450" s="29"/>
      <c r="M450" s="42"/>
      <c r="N450" s="97"/>
      <c r="O450" s="43"/>
    </row>
    <row r="451" spans="4:15" ht="12.75">
      <c r="D451" s="29"/>
      <c r="F451" s="29"/>
      <c r="G451" s="40"/>
      <c r="H451" s="40"/>
      <c r="I451" s="40"/>
      <c r="J451" s="40"/>
      <c r="K451" s="41"/>
      <c r="L451" s="29"/>
      <c r="M451" s="42"/>
      <c r="N451" s="97"/>
      <c r="O451" s="43"/>
    </row>
    <row r="452" spans="4:15" ht="12.75">
      <c r="D452" s="29"/>
      <c r="F452" s="29"/>
      <c r="G452" s="40"/>
      <c r="H452" s="40"/>
      <c r="I452" s="40"/>
      <c r="J452" s="40"/>
      <c r="K452" s="41"/>
      <c r="L452" s="29"/>
      <c r="M452" s="42"/>
      <c r="N452" s="97"/>
      <c r="O452" s="43"/>
    </row>
    <row r="453" spans="4:15" ht="12.75">
      <c r="D453" s="29"/>
      <c r="F453" s="29"/>
      <c r="G453" s="40"/>
      <c r="H453" s="40"/>
      <c r="I453" s="40"/>
      <c r="J453" s="40"/>
      <c r="K453" s="41"/>
      <c r="L453" s="29"/>
      <c r="M453" s="42"/>
      <c r="N453" s="97"/>
      <c r="O453" s="43"/>
    </row>
    <row r="454" spans="4:15" ht="12.75">
      <c r="D454" s="29"/>
      <c r="F454" s="29"/>
      <c r="G454" s="40"/>
      <c r="H454" s="40"/>
      <c r="I454" s="40"/>
      <c r="J454" s="40"/>
      <c r="K454" s="41"/>
      <c r="L454" s="29"/>
      <c r="M454" s="42"/>
      <c r="N454" s="97"/>
      <c r="O454" s="43"/>
    </row>
    <row r="455" spans="4:15" ht="12.75">
      <c r="D455" s="29"/>
      <c r="F455" s="29"/>
      <c r="G455" s="40"/>
      <c r="H455" s="40"/>
      <c r="I455" s="40"/>
      <c r="J455" s="40"/>
      <c r="K455" s="41"/>
      <c r="L455" s="29"/>
      <c r="M455" s="42"/>
      <c r="N455" s="97"/>
      <c r="O455" s="43"/>
    </row>
    <row r="456" spans="4:15" ht="12.75">
      <c r="D456" s="29"/>
      <c r="F456" s="29"/>
      <c r="G456" s="40"/>
      <c r="H456" s="40"/>
      <c r="I456" s="40"/>
      <c r="J456" s="40"/>
      <c r="K456" s="41"/>
      <c r="L456" s="29"/>
      <c r="M456" s="42"/>
      <c r="N456" s="97"/>
      <c r="O456" s="43"/>
    </row>
    <row r="457" spans="4:15" ht="12.75">
      <c r="D457" s="29"/>
      <c r="F457" s="29"/>
      <c r="G457" s="40"/>
      <c r="H457" s="40"/>
      <c r="I457" s="40"/>
      <c r="J457" s="40"/>
      <c r="K457" s="41"/>
      <c r="L457" s="29"/>
      <c r="M457" s="42"/>
      <c r="N457" s="97"/>
      <c r="O457" s="43"/>
    </row>
    <row r="458" spans="4:15" ht="12.75">
      <c r="D458" s="29"/>
      <c r="F458" s="29"/>
      <c r="G458" s="40"/>
      <c r="H458" s="40"/>
      <c r="I458" s="40"/>
      <c r="J458" s="40"/>
      <c r="K458" s="41"/>
      <c r="L458" s="29"/>
      <c r="M458" s="42"/>
      <c r="N458" s="97"/>
      <c r="O458" s="43"/>
    </row>
    <row r="459" spans="4:15" ht="12.75">
      <c r="D459" s="29"/>
      <c r="F459" s="29"/>
      <c r="G459" s="40"/>
      <c r="H459" s="40"/>
      <c r="I459" s="40"/>
      <c r="J459" s="40"/>
      <c r="K459" s="41"/>
      <c r="L459" s="29"/>
      <c r="M459" s="42"/>
      <c r="N459" s="97"/>
      <c r="O459" s="43"/>
    </row>
    <row r="460" spans="4:15" ht="12.75">
      <c r="D460" s="29"/>
      <c r="F460" s="29"/>
      <c r="G460" s="40"/>
      <c r="H460" s="40"/>
      <c r="I460" s="40"/>
      <c r="J460" s="40"/>
      <c r="K460" s="41"/>
      <c r="L460" s="29"/>
      <c r="M460" s="42"/>
      <c r="N460" s="97"/>
      <c r="O460" s="43"/>
    </row>
    <row r="461" spans="4:15" ht="12.75">
      <c r="D461" s="29"/>
      <c r="F461" s="29"/>
      <c r="G461" s="40"/>
      <c r="H461" s="40"/>
      <c r="I461" s="40"/>
      <c r="J461" s="40"/>
      <c r="K461" s="41"/>
      <c r="L461" s="29"/>
      <c r="M461" s="42"/>
      <c r="N461" s="97"/>
      <c r="O461" s="43"/>
    </row>
    <row r="462" spans="4:15" ht="12.75">
      <c r="D462" s="29"/>
      <c r="F462" s="29"/>
      <c r="G462" s="40"/>
      <c r="H462" s="40"/>
      <c r="I462" s="40"/>
      <c r="J462" s="40"/>
      <c r="K462" s="41"/>
      <c r="L462" s="29"/>
      <c r="M462" s="42"/>
      <c r="N462" s="97"/>
      <c r="O462" s="43"/>
    </row>
    <row r="463" spans="4:15" ht="12.75">
      <c r="D463" s="29"/>
      <c r="F463" s="29"/>
      <c r="G463" s="40"/>
      <c r="H463" s="40"/>
      <c r="I463" s="40"/>
      <c r="J463" s="40"/>
      <c r="K463" s="41"/>
      <c r="L463" s="29"/>
      <c r="M463" s="42"/>
      <c r="N463" s="97"/>
      <c r="O463" s="43"/>
    </row>
    <row r="464" spans="4:15" ht="12.75">
      <c r="D464" s="29"/>
      <c r="F464" s="29"/>
      <c r="G464" s="40"/>
      <c r="H464" s="40"/>
      <c r="I464" s="40"/>
      <c r="J464" s="40"/>
      <c r="K464" s="41"/>
      <c r="L464" s="29"/>
      <c r="M464" s="42"/>
      <c r="N464" s="97"/>
      <c r="O464" s="43"/>
    </row>
    <row r="465" spans="4:15" ht="12.75">
      <c r="D465" s="29"/>
      <c r="F465" s="29"/>
      <c r="G465" s="40"/>
      <c r="H465" s="40"/>
      <c r="I465" s="40"/>
      <c r="J465" s="40"/>
      <c r="K465" s="41"/>
      <c r="L465" s="29"/>
      <c r="M465" s="42"/>
      <c r="N465" s="97"/>
      <c r="O465" s="43"/>
    </row>
    <row r="466" spans="4:15" ht="12.75">
      <c r="D466" s="29"/>
      <c r="F466" s="29"/>
      <c r="G466" s="40"/>
      <c r="H466" s="40"/>
      <c r="I466" s="40"/>
      <c r="J466" s="40"/>
      <c r="K466" s="41"/>
      <c r="L466" s="29"/>
      <c r="M466" s="42"/>
      <c r="N466" s="97"/>
      <c r="O466" s="43"/>
    </row>
    <row r="467" spans="4:15" ht="12.75">
      <c r="D467" s="29"/>
      <c r="F467" s="29"/>
      <c r="G467" s="40"/>
      <c r="H467" s="40"/>
      <c r="I467" s="40"/>
      <c r="J467" s="40"/>
      <c r="K467" s="41"/>
      <c r="L467" s="29"/>
      <c r="M467" s="42"/>
      <c r="N467" s="97"/>
      <c r="O467" s="43"/>
    </row>
    <row r="468" spans="4:15" ht="12.75">
      <c r="D468" s="29"/>
      <c r="F468" s="29"/>
      <c r="G468" s="40"/>
      <c r="H468" s="40"/>
      <c r="I468" s="40"/>
      <c r="J468" s="40"/>
      <c r="K468" s="41"/>
      <c r="L468" s="29"/>
      <c r="M468" s="42"/>
      <c r="N468" s="97"/>
      <c r="O468" s="43"/>
    </row>
    <row r="469" spans="4:15" ht="12.75">
      <c r="D469" s="29"/>
      <c r="F469" s="29"/>
      <c r="G469" s="40"/>
      <c r="H469" s="40"/>
      <c r="I469" s="40"/>
      <c r="J469" s="40"/>
      <c r="K469" s="41"/>
      <c r="L469" s="29"/>
      <c r="M469" s="42"/>
      <c r="N469" s="97"/>
      <c r="O469" s="43"/>
    </row>
    <row r="470" spans="4:15" ht="12.75">
      <c r="D470" s="29"/>
      <c r="F470" s="29"/>
      <c r="G470" s="40"/>
      <c r="H470" s="40"/>
      <c r="I470" s="40"/>
      <c r="J470" s="40"/>
      <c r="K470" s="41"/>
      <c r="L470" s="29"/>
      <c r="M470" s="42"/>
      <c r="N470" s="97"/>
      <c r="O470" s="43"/>
    </row>
    <row r="471" spans="4:15" ht="12.75">
      <c r="D471" s="29"/>
      <c r="F471" s="29"/>
      <c r="G471" s="40"/>
      <c r="H471" s="40"/>
      <c r="I471" s="40"/>
      <c r="J471" s="40"/>
      <c r="K471" s="41"/>
      <c r="L471" s="29"/>
      <c r="M471" s="42"/>
      <c r="N471" s="97"/>
      <c r="O471" s="43"/>
    </row>
    <row r="472" spans="4:15" ht="12.75">
      <c r="D472" s="29"/>
      <c r="F472" s="29"/>
      <c r="G472" s="40"/>
      <c r="H472" s="40"/>
      <c r="I472" s="40"/>
      <c r="J472" s="40"/>
      <c r="K472" s="41"/>
      <c r="L472" s="29"/>
      <c r="M472" s="42"/>
      <c r="N472" s="97"/>
      <c r="O472" s="43"/>
    </row>
    <row r="473" spans="4:15" ht="12.75">
      <c r="D473" s="29"/>
      <c r="F473" s="29"/>
      <c r="G473" s="40"/>
      <c r="H473" s="40"/>
      <c r="I473" s="40"/>
      <c r="J473" s="40"/>
      <c r="K473" s="41"/>
      <c r="L473" s="29"/>
      <c r="M473" s="42"/>
      <c r="N473" s="97"/>
      <c r="O473" s="43"/>
    </row>
    <row r="474" spans="4:15" ht="12.75">
      <c r="D474" s="29"/>
      <c r="F474" s="29"/>
      <c r="G474" s="40"/>
      <c r="H474" s="40"/>
      <c r="I474" s="40"/>
      <c r="J474" s="40"/>
      <c r="K474" s="41"/>
      <c r="L474" s="29"/>
      <c r="M474" s="42"/>
      <c r="N474" s="97"/>
      <c r="O474" s="43"/>
    </row>
    <row r="475" spans="4:15" ht="12.75">
      <c r="D475" s="29"/>
      <c r="F475" s="29"/>
      <c r="G475" s="40"/>
      <c r="H475" s="40"/>
      <c r="I475" s="40"/>
      <c r="J475" s="40"/>
      <c r="K475" s="41"/>
      <c r="L475" s="29"/>
      <c r="M475" s="42"/>
      <c r="N475" s="97"/>
      <c r="O475" s="43"/>
    </row>
    <row r="476" spans="4:15" ht="12.75">
      <c r="D476" s="29"/>
      <c r="F476" s="29"/>
      <c r="G476" s="40"/>
      <c r="H476" s="40"/>
      <c r="I476" s="40"/>
      <c r="J476" s="40"/>
      <c r="K476" s="41"/>
      <c r="L476" s="29"/>
      <c r="M476" s="42"/>
      <c r="N476" s="97"/>
      <c r="O476" s="43"/>
    </row>
    <row r="477" spans="4:15" ht="12.75">
      <c r="D477" s="29"/>
      <c r="F477" s="29"/>
      <c r="G477" s="40"/>
      <c r="H477" s="40"/>
      <c r="I477" s="40"/>
      <c r="J477" s="40"/>
      <c r="K477" s="41"/>
      <c r="L477" s="29"/>
      <c r="M477" s="42"/>
      <c r="N477" s="97"/>
      <c r="O477" s="43"/>
    </row>
    <row r="478" spans="4:15" ht="12.75">
      <c r="D478" s="29"/>
      <c r="F478" s="29"/>
      <c r="G478" s="40"/>
      <c r="H478" s="40"/>
      <c r="I478" s="40"/>
      <c r="J478" s="40"/>
      <c r="K478" s="41"/>
      <c r="L478" s="29"/>
      <c r="M478" s="42"/>
      <c r="N478" s="97"/>
      <c r="O478" s="43"/>
    </row>
    <row r="479" spans="4:15" ht="12.75">
      <c r="D479" s="29"/>
      <c r="F479" s="29"/>
      <c r="G479" s="40"/>
      <c r="H479" s="40"/>
      <c r="I479" s="40"/>
      <c r="J479" s="40"/>
      <c r="K479" s="41"/>
      <c r="L479" s="29"/>
      <c r="M479" s="42"/>
      <c r="N479" s="97"/>
      <c r="O479" s="43"/>
    </row>
    <row r="480" spans="4:15" ht="12.75">
      <c r="D480" s="29"/>
      <c r="F480" s="29"/>
      <c r="G480" s="40"/>
      <c r="H480" s="40"/>
      <c r="I480" s="40"/>
      <c r="J480" s="40"/>
      <c r="K480" s="41"/>
      <c r="L480" s="29"/>
      <c r="M480" s="42"/>
      <c r="N480" s="97"/>
      <c r="O480" s="43"/>
    </row>
    <row r="481" spans="4:15" ht="12.75">
      <c r="D481" s="29"/>
      <c r="F481" s="29"/>
      <c r="G481" s="40"/>
      <c r="H481" s="40"/>
      <c r="I481" s="40"/>
      <c r="J481" s="40"/>
      <c r="K481" s="41"/>
      <c r="L481" s="29"/>
      <c r="M481" s="42"/>
      <c r="N481" s="97"/>
      <c r="O481" s="43"/>
    </row>
    <row r="482" spans="4:15" ht="12.75">
      <c r="D482" s="29"/>
      <c r="F482" s="29"/>
      <c r="G482" s="40"/>
      <c r="H482" s="40"/>
      <c r="I482" s="40"/>
      <c r="J482" s="40"/>
      <c r="K482" s="41"/>
      <c r="L482" s="29"/>
      <c r="M482" s="42"/>
      <c r="N482" s="97"/>
      <c r="O482" s="43"/>
    </row>
    <row r="483" spans="4:15" ht="12.75">
      <c r="D483" s="29"/>
      <c r="F483" s="29"/>
      <c r="G483" s="40"/>
      <c r="H483" s="40"/>
      <c r="I483" s="40"/>
      <c r="J483" s="40"/>
      <c r="K483" s="41"/>
      <c r="L483" s="29"/>
      <c r="M483" s="42"/>
      <c r="N483" s="97"/>
      <c r="O483" s="43"/>
    </row>
    <row r="484" spans="4:15" ht="12.75">
      <c r="D484" s="29"/>
      <c r="F484" s="29"/>
      <c r="G484" s="40"/>
      <c r="H484" s="40"/>
      <c r="I484" s="40"/>
      <c r="J484" s="40"/>
      <c r="K484" s="41"/>
      <c r="L484" s="29"/>
      <c r="M484" s="42"/>
      <c r="N484" s="97"/>
      <c r="O484" s="43"/>
    </row>
    <row r="485" spans="4:15" ht="12.75">
      <c r="D485" s="29"/>
      <c r="F485" s="29"/>
      <c r="G485" s="40"/>
      <c r="H485" s="40"/>
      <c r="I485" s="40"/>
      <c r="J485" s="40"/>
      <c r="K485" s="41"/>
      <c r="L485" s="29"/>
      <c r="M485" s="42"/>
      <c r="N485" s="97"/>
      <c r="O485" s="43"/>
    </row>
    <row r="486" spans="4:15" ht="12.75">
      <c r="D486" s="29"/>
      <c r="F486" s="29"/>
      <c r="G486" s="40"/>
      <c r="H486" s="40"/>
      <c r="I486" s="40"/>
      <c r="J486" s="40"/>
      <c r="K486" s="41"/>
      <c r="L486" s="29"/>
      <c r="M486" s="42"/>
      <c r="N486" s="97"/>
      <c r="O486" s="43"/>
    </row>
    <row r="487" spans="4:15" ht="12.75">
      <c r="D487" s="29"/>
      <c r="F487" s="29"/>
      <c r="G487" s="40"/>
      <c r="H487" s="40"/>
      <c r="I487" s="40"/>
      <c r="J487" s="40"/>
      <c r="K487" s="41"/>
      <c r="L487" s="29"/>
      <c r="M487" s="42"/>
      <c r="N487" s="97"/>
      <c r="O487" s="43"/>
    </row>
    <row r="488" spans="4:15" ht="12.75">
      <c r="D488" s="29"/>
      <c r="F488" s="29"/>
      <c r="G488" s="40"/>
      <c r="H488" s="40"/>
      <c r="I488" s="40"/>
      <c r="J488" s="40"/>
      <c r="K488" s="41"/>
      <c r="L488" s="29"/>
      <c r="M488" s="42"/>
      <c r="N488" s="97"/>
      <c r="O488" s="43"/>
    </row>
    <row r="489" spans="4:15" ht="12.75">
      <c r="D489" s="29"/>
      <c r="F489" s="29"/>
      <c r="G489" s="40"/>
      <c r="H489" s="40"/>
      <c r="I489" s="40"/>
      <c r="J489" s="40"/>
      <c r="K489" s="41"/>
      <c r="L489" s="29"/>
      <c r="M489" s="42"/>
      <c r="N489" s="97"/>
      <c r="O489" s="43"/>
    </row>
    <row r="490" spans="4:15" ht="12.75">
      <c r="D490" s="29"/>
      <c r="F490" s="29"/>
      <c r="G490" s="40"/>
      <c r="H490" s="40"/>
      <c r="I490" s="40"/>
      <c r="J490" s="40"/>
      <c r="K490" s="41"/>
      <c r="L490" s="29"/>
      <c r="M490" s="42"/>
      <c r="N490" s="97"/>
      <c r="O490" s="43"/>
    </row>
    <row r="491" spans="4:15" ht="12.75">
      <c r="D491" s="29"/>
      <c r="F491" s="29"/>
      <c r="G491" s="40"/>
      <c r="H491" s="40"/>
      <c r="I491" s="40"/>
      <c r="J491" s="40"/>
      <c r="K491" s="41"/>
      <c r="L491" s="29"/>
      <c r="M491" s="42"/>
      <c r="N491" s="97"/>
      <c r="O491" s="43"/>
    </row>
    <row r="492" spans="4:15" ht="12.75">
      <c r="D492" s="29"/>
      <c r="F492" s="29"/>
      <c r="G492" s="40"/>
      <c r="H492" s="40"/>
      <c r="I492" s="40"/>
      <c r="J492" s="40"/>
      <c r="K492" s="41"/>
      <c r="L492" s="29"/>
      <c r="M492" s="42"/>
      <c r="N492" s="97"/>
      <c r="O492" s="43"/>
    </row>
    <row r="493" spans="4:15" ht="12.75">
      <c r="D493" s="29"/>
      <c r="F493" s="29"/>
      <c r="G493" s="40"/>
      <c r="H493" s="40"/>
      <c r="I493" s="40"/>
      <c r="J493" s="40"/>
      <c r="K493" s="41"/>
      <c r="L493" s="29"/>
      <c r="M493" s="42"/>
      <c r="N493" s="97"/>
      <c r="O493" s="43"/>
    </row>
    <row r="494" spans="4:15" ht="12.75">
      <c r="D494" s="29"/>
      <c r="F494" s="29"/>
      <c r="G494" s="40"/>
      <c r="H494" s="40"/>
      <c r="I494" s="40"/>
      <c r="J494" s="40"/>
      <c r="K494" s="41"/>
      <c r="L494" s="29"/>
      <c r="M494" s="42"/>
      <c r="N494" s="97"/>
      <c r="O494" s="43"/>
    </row>
    <row r="495" spans="4:15" ht="12.75">
      <c r="D495" s="29"/>
      <c r="F495" s="29"/>
      <c r="G495" s="40"/>
      <c r="H495" s="40"/>
      <c r="I495" s="40"/>
      <c r="J495" s="40"/>
      <c r="K495" s="41"/>
      <c r="L495" s="29"/>
      <c r="M495" s="42"/>
      <c r="N495" s="97"/>
      <c r="O495" s="43"/>
    </row>
    <row r="496" spans="4:15" ht="12.75">
      <c r="D496" s="29"/>
      <c r="F496" s="29"/>
      <c r="G496" s="40"/>
      <c r="H496" s="40"/>
      <c r="I496" s="40"/>
      <c r="J496" s="40"/>
      <c r="K496" s="41"/>
      <c r="L496" s="29"/>
      <c r="M496" s="42"/>
      <c r="N496" s="97"/>
      <c r="O496" s="43"/>
    </row>
    <row r="497" spans="4:15" ht="12.75">
      <c r="D497" s="29"/>
      <c r="F497" s="29"/>
      <c r="G497" s="40"/>
      <c r="H497" s="40"/>
      <c r="I497" s="40"/>
      <c r="J497" s="40"/>
      <c r="K497" s="41"/>
      <c r="L497" s="29"/>
      <c r="M497" s="42"/>
      <c r="N497" s="97"/>
      <c r="O497" s="43"/>
    </row>
    <row r="498" spans="4:15" ht="12.75">
      <c r="D498" s="29"/>
      <c r="F498" s="29"/>
      <c r="G498" s="40"/>
      <c r="H498" s="40"/>
      <c r="I498" s="40"/>
      <c r="J498" s="40"/>
      <c r="K498" s="41"/>
      <c r="L498" s="29"/>
      <c r="M498" s="42"/>
      <c r="N498" s="97"/>
      <c r="O498" s="43"/>
    </row>
    <row r="499" spans="4:15" ht="12.75">
      <c r="D499" s="29"/>
      <c r="F499" s="29"/>
      <c r="G499" s="40"/>
      <c r="H499" s="40"/>
      <c r="I499" s="40"/>
      <c r="J499" s="40"/>
      <c r="K499" s="41"/>
      <c r="L499" s="29"/>
      <c r="M499" s="42"/>
      <c r="N499" s="97"/>
      <c r="O499" s="43"/>
    </row>
    <row r="500" spans="4:15" ht="12.75">
      <c r="D500" s="29"/>
      <c r="F500" s="29"/>
      <c r="G500" s="40"/>
      <c r="H500" s="40"/>
      <c r="I500" s="40"/>
      <c r="J500" s="40"/>
      <c r="K500" s="41"/>
      <c r="L500" s="29"/>
      <c r="M500" s="42"/>
      <c r="N500" s="97"/>
      <c r="O500" s="43"/>
    </row>
    <row r="501" spans="4:15" ht="12.75">
      <c r="D501" s="29"/>
      <c r="F501" s="29"/>
      <c r="G501" s="40"/>
      <c r="H501" s="40"/>
      <c r="I501" s="40"/>
      <c r="J501" s="40"/>
      <c r="K501" s="41"/>
      <c r="L501" s="29"/>
      <c r="M501" s="42"/>
      <c r="N501" s="97"/>
      <c r="O501" s="43"/>
    </row>
    <row r="502" spans="4:15" ht="12.75">
      <c r="D502" s="29"/>
      <c r="F502" s="29"/>
      <c r="G502" s="40"/>
      <c r="H502" s="40"/>
      <c r="I502" s="40"/>
      <c r="J502" s="40"/>
      <c r="K502" s="41"/>
      <c r="L502" s="29"/>
      <c r="M502" s="42"/>
      <c r="N502" s="97"/>
      <c r="O502" s="43"/>
    </row>
    <row r="503" spans="4:15" ht="12.75">
      <c r="D503" s="29"/>
      <c r="F503" s="29"/>
      <c r="G503" s="40"/>
      <c r="H503" s="40"/>
      <c r="I503" s="40"/>
      <c r="J503" s="40"/>
      <c r="K503" s="41"/>
      <c r="L503" s="29"/>
      <c r="M503" s="42"/>
      <c r="N503" s="97"/>
      <c r="O503" s="43"/>
    </row>
    <row r="504" spans="4:15" ht="12.75">
      <c r="D504" s="29"/>
      <c r="F504" s="29"/>
      <c r="G504" s="40"/>
      <c r="H504" s="40"/>
      <c r="I504" s="40"/>
      <c r="J504" s="40"/>
      <c r="K504" s="41"/>
      <c r="L504" s="29"/>
      <c r="M504" s="42"/>
      <c r="N504" s="97"/>
      <c r="O504" s="43"/>
    </row>
    <row r="505" spans="4:15" ht="12.75">
      <c r="D505" s="29"/>
      <c r="F505" s="29"/>
      <c r="G505" s="40"/>
      <c r="H505" s="40"/>
      <c r="I505" s="40"/>
      <c r="J505" s="40"/>
      <c r="K505" s="41"/>
      <c r="L505" s="29"/>
      <c r="M505" s="42"/>
      <c r="N505" s="97"/>
      <c r="O505" s="43"/>
    </row>
    <row r="506" spans="4:15" ht="12.75">
      <c r="D506" s="29"/>
      <c r="F506" s="29"/>
      <c r="G506" s="40"/>
      <c r="H506" s="40"/>
      <c r="I506" s="40"/>
      <c r="J506" s="40"/>
      <c r="K506" s="41"/>
      <c r="L506" s="29"/>
      <c r="M506" s="42"/>
      <c r="N506" s="97"/>
      <c r="O506" s="43"/>
    </row>
    <row r="507" spans="4:15" ht="12.75">
      <c r="D507" s="29"/>
      <c r="F507" s="29"/>
      <c r="G507" s="40"/>
      <c r="H507" s="40"/>
      <c r="I507" s="40"/>
      <c r="J507" s="40"/>
      <c r="K507" s="41"/>
      <c r="L507" s="29"/>
      <c r="M507" s="42"/>
      <c r="N507" s="97"/>
      <c r="O507" s="43"/>
    </row>
    <row r="508" spans="4:15" ht="12.75">
      <c r="D508" s="29"/>
      <c r="F508" s="29"/>
      <c r="G508" s="40"/>
      <c r="H508" s="40"/>
      <c r="I508" s="40"/>
      <c r="J508" s="40"/>
      <c r="K508" s="41"/>
      <c r="L508" s="29"/>
      <c r="M508" s="42"/>
      <c r="N508" s="97"/>
      <c r="O508" s="43"/>
    </row>
    <row r="509" spans="4:15" ht="12.75">
      <c r="D509" s="29"/>
      <c r="F509" s="29"/>
      <c r="G509" s="40"/>
      <c r="H509" s="40"/>
      <c r="I509" s="40"/>
      <c r="J509" s="40"/>
      <c r="K509" s="41"/>
      <c r="L509" s="29"/>
      <c r="M509" s="42"/>
      <c r="N509" s="97"/>
      <c r="O509" s="43"/>
    </row>
    <row r="510" spans="4:15" ht="12.75">
      <c r="D510" s="29"/>
      <c r="F510" s="29"/>
      <c r="G510" s="40"/>
      <c r="H510" s="40"/>
      <c r="I510" s="40"/>
      <c r="J510" s="40"/>
      <c r="K510" s="41"/>
      <c r="L510" s="29"/>
      <c r="M510" s="42"/>
      <c r="N510" s="97"/>
      <c r="O510" s="43"/>
    </row>
    <row r="511" spans="4:15" ht="12.75">
      <c r="D511" s="29"/>
      <c r="F511" s="29"/>
      <c r="G511" s="40"/>
      <c r="H511" s="40"/>
      <c r="I511" s="40"/>
      <c r="J511" s="40"/>
      <c r="K511" s="41"/>
      <c r="L511" s="29"/>
      <c r="M511" s="42"/>
      <c r="N511" s="97"/>
      <c r="O511" s="43"/>
    </row>
    <row r="512" spans="4:15" ht="12.75">
      <c r="D512" s="29"/>
      <c r="F512" s="29"/>
      <c r="G512" s="40"/>
      <c r="H512" s="40"/>
      <c r="I512" s="40"/>
      <c r="J512" s="40"/>
      <c r="K512" s="41"/>
      <c r="L512" s="29"/>
      <c r="M512" s="42"/>
      <c r="N512" s="97"/>
      <c r="O512" s="43"/>
    </row>
    <row r="513" spans="4:15" ht="12.75">
      <c r="D513" s="29"/>
      <c r="F513" s="29"/>
      <c r="G513" s="40"/>
      <c r="H513" s="40"/>
      <c r="I513" s="40"/>
      <c r="J513" s="40"/>
      <c r="K513" s="41"/>
      <c r="L513" s="29"/>
      <c r="M513" s="42"/>
      <c r="N513" s="97"/>
      <c r="O513" s="43"/>
    </row>
    <row r="514" spans="4:15" ht="12.75">
      <c r="D514" s="29"/>
      <c r="F514" s="29"/>
      <c r="G514" s="40"/>
      <c r="H514" s="40"/>
      <c r="I514" s="40"/>
      <c r="J514" s="40"/>
      <c r="K514" s="41"/>
      <c r="L514" s="29"/>
      <c r="M514" s="42"/>
      <c r="N514" s="97"/>
      <c r="O514" s="43"/>
    </row>
    <row r="515" spans="4:15" ht="12.75">
      <c r="D515" s="29"/>
      <c r="F515" s="29"/>
      <c r="G515" s="40"/>
      <c r="H515" s="40"/>
      <c r="I515" s="40"/>
      <c r="J515" s="40"/>
      <c r="K515" s="41"/>
      <c r="L515" s="29"/>
      <c r="M515" s="42"/>
      <c r="N515" s="97"/>
      <c r="O515" s="43"/>
    </row>
    <row r="516" spans="4:15" ht="12.75">
      <c r="D516" s="29"/>
      <c r="F516" s="29"/>
      <c r="G516" s="40"/>
      <c r="H516" s="40"/>
      <c r="I516" s="40"/>
      <c r="J516" s="40"/>
      <c r="K516" s="41"/>
      <c r="L516" s="29"/>
      <c r="M516" s="42"/>
      <c r="N516" s="97"/>
      <c r="O516" s="43"/>
    </row>
    <row r="517" spans="4:15" ht="12.75">
      <c r="D517" s="29"/>
      <c r="F517" s="29"/>
      <c r="G517" s="40"/>
      <c r="H517" s="40"/>
      <c r="I517" s="40"/>
      <c r="J517" s="40"/>
      <c r="K517" s="41"/>
      <c r="L517" s="29"/>
      <c r="M517" s="42"/>
      <c r="N517" s="97"/>
      <c r="O517" s="43"/>
    </row>
    <row r="518" spans="4:15" ht="12.75">
      <c r="D518" s="29"/>
      <c r="F518" s="29"/>
      <c r="G518" s="40"/>
      <c r="H518" s="40"/>
      <c r="I518" s="40"/>
      <c r="J518" s="40"/>
      <c r="K518" s="41"/>
      <c r="L518" s="29"/>
      <c r="M518" s="42"/>
      <c r="N518" s="97"/>
      <c r="O518" s="43"/>
    </row>
    <row r="519" spans="4:15" ht="12.75">
      <c r="D519" s="29"/>
      <c r="F519" s="29"/>
      <c r="G519" s="40"/>
      <c r="H519" s="40"/>
      <c r="I519" s="40"/>
      <c r="J519" s="40"/>
      <c r="K519" s="41"/>
      <c r="L519" s="29"/>
      <c r="M519" s="42"/>
      <c r="N519" s="97"/>
      <c r="O519" s="43"/>
    </row>
    <row r="520" spans="4:15" ht="12.75">
      <c r="D520" s="29"/>
      <c r="F520" s="29"/>
      <c r="G520" s="40"/>
      <c r="H520" s="40"/>
      <c r="I520" s="40"/>
      <c r="J520" s="40"/>
      <c r="K520" s="41"/>
      <c r="L520" s="29"/>
      <c r="M520" s="42"/>
      <c r="N520" s="97"/>
      <c r="O520" s="43"/>
    </row>
    <row r="521" spans="4:15" ht="12.75">
      <c r="D521" s="29"/>
      <c r="F521" s="29"/>
      <c r="G521" s="40"/>
      <c r="H521" s="40"/>
      <c r="I521" s="40"/>
      <c r="J521" s="40"/>
      <c r="K521" s="41"/>
      <c r="L521" s="29"/>
      <c r="M521" s="42"/>
      <c r="N521" s="97"/>
      <c r="O521" s="43"/>
    </row>
    <row r="522" spans="4:15" ht="12.75">
      <c r="D522" s="29"/>
      <c r="F522" s="29"/>
      <c r="G522" s="40"/>
      <c r="H522" s="40"/>
      <c r="I522" s="40"/>
      <c r="J522" s="40"/>
      <c r="K522" s="41"/>
      <c r="L522" s="29"/>
      <c r="M522" s="42"/>
      <c r="N522" s="97"/>
      <c r="O522" s="43"/>
    </row>
    <row r="523" spans="4:15" ht="12.75">
      <c r="D523" s="29"/>
      <c r="F523" s="29"/>
      <c r="G523" s="40"/>
      <c r="H523" s="40"/>
      <c r="I523" s="40"/>
      <c r="J523" s="40"/>
      <c r="K523" s="41"/>
      <c r="L523" s="29"/>
      <c r="M523" s="42"/>
      <c r="N523" s="97"/>
      <c r="O523" s="43"/>
    </row>
    <row r="524" spans="4:15" ht="12.75">
      <c r="D524" s="29"/>
      <c r="F524" s="29"/>
      <c r="G524" s="40"/>
      <c r="H524" s="40"/>
      <c r="I524" s="40"/>
      <c r="J524" s="40"/>
      <c r="K524" s="41"/>
      <c r="L524" s="29"/>
      <c r="M524" s="42"/>
      <c r="N524" s="97"/>
      <c r="O524" s="43"/>
    </row>
    <row r="525" spans="4:15" ht="12.75">
      <c r="D525" s="29"/>
      <c r="F525" s="29"/>
      <c r="G525" s="40"/>
      <c r="H525" s="40"/>
      <c r="I525" s="40"/>
      <c r="J525" s="40"/>
      <c r="K525" s="41"/>
      <c r="L525" s="29"/>
      <c r="M525" s="42"/>
      <c r="N525" s="97"/>
      <c r="O525" s="43"/>
    </row>
    <row r="526" spans="4:15" ht="12.75">
      <c r="D526" s="29"/>
      <c r="F526" s="29"/>
      <c r="G526" s="40"/>
      <c r="H526" s="40"/>
      <c r="I526" s="40"/>
      <c r="J526" s="40"/>
      <c r="K526" s="41"/>
      <c r="L526" s="29"/>
      <c r="M526" s="42"/>
      <c r="N526" s="97"/>
      <c r="O526" s="43"/>
    </row>
  </sheetData>
  <sheetProtection password="C6BA" sheet="1" objects="1" scenarios="1" selectLockedCells="1"/>
  <mergeCells count="7">
    <mergeCell ref="A63:N63"/>
    <mergeCell ref="A78:N78"/>
    <mergeCell ref="A48:N48"/>
    <mergeCell ref="B1:M1"/>
    <mergeCell ref="A18:N18"/>
    <mergeCell ref="A3:N3"/>
    <mergeCell ref="A33:N33"/>
  </mergeCells>
  <printOptions/>
  <pageMargins left="0.75" right="0.75" top="1" bottom="1" header="0" footer="0"/>
  <pageSetup orientation="portrait" scale="54" r:id="rId1"/>
  <rowBreaks count="1" manualBreakCount="1">
    <brk id="76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H852"/>
  <sheetViews>
    <sheetView zoomScale="75" zoomScaleNormal="75" zoomScaleSheetLayoutView="75" workbookViewId="0" topLeftCell="A1">
      <selection activeCell="S13" sqref="S13"/>
    </sheetView>
  </sheetViews>
  <sheetFormatPr defaultColWidth="11.421875" defaultRowHeight="12.75"/>
  <cols>
    <col min="1" max="1" width="10.140625" style="4" customWidth="1"/>
    <col min="2" max="2" width="11.421875" style="1" customWidth="1"/>
    <col min="3" max="3" width="12.8515625" style="54" customWidth="1"/>
    <col min="4" max="4" width="16.57421875" style="72" customWidth="1"/>
    <col min="5" max="5" width="19.00390625" style="51" customWidth="1"/>
    <col min="6" max="6" width="13.7109375" style="51" customWidth="1"/>
    <col min="7" max="7" width="13.140625" style="70" customWidth="1"/>
    <col min="8" max="8" width="13.57421875" style="52" customWidth="1"/>
    <col min="9" max="9" width="11.421875" style="29" hidden="1" customWidth="1"/>
    <col min="10" max="10" width="13.7109375" style="29" hidden="1" customWidth="1"/>
    <col min="11" max="11" width="9.28125" style="40" hidden="1" customWidth="1"/>
    <col min="12" max="12" width="9.7109375" style="40" hidden="1" customWidth="1"/>
    <col min="13" max="14" width="11.421875" style="40" hidden="1" customWidth="1"/>
    <col min="15" max="15" width="10.140625" style="60" hidden="1" customWidth="1"/>
    <col min="16" max="16" width="12.140625" style="61" hidden="1" customWidth="1"/>
    <col min="17" max="17" width="24.7109375" style="0" customWidth="1"/>
    <col min="18" max="16384" width="11.421875" style="4" customWidth="1"/>
  </cols>
  <sheetData>
    <row r="1" spans="2:17" ht="13.5" thickBot="1">
      <c r="B1" s="40"/>
      <c r="C1" s="43"/>
      <c r="D1" s="71"/>
      <c r="E1" s="43"/>
      <c r="F1" s="43"/>
      <c r="G1" s="68"/>
      <c r="H1" s="55"/>
      <c r="I1" s="43"/>
      <c r="J1" s="43"/>
      <c r="O1" s="59"/>
      <c r="Q1" s="330"/>
    </row>
    <row r="2" spans="2:17" ht="12.75" customHeight="1" thickTop="1">
      <c r="B2" s="376"/>
      <c r="C2" s="377" t="s">
        <v>36</v>
      </c>
      <c r="D2" s="378"/>
      <c r="E2" s="379"/>
      <c r="F2" s="379"/>
      <c r="G2" s="380"/>
      <c r="H2" s="381"/>
      <c r="I2" s="382"/>
      <c r="J2" s="383"/>
      <c r="K2" s="383"/>
      <c r="L2" s="383"/>
      <c r="M2" s="383"/>
      <c r="N2" s="383"/>
      <c r="O2" s="384"/>
      <c r="P2" s="385"/>
      <c r="Q2" s="386"/>
    </row>
    <row r="3" spans="2:17" ht="26.25">
      <c r="B3" s="387"/>
      <c r="C3" s="431" t="s">
        <v>48</v>
      </c>
      <c r="D3" s="432"/>
      <c r="E3" s="432"/>
      <c r="F3" s="432"/>
      <c r="G3" s="432"/>
      <c r="H3" s="433"/>
      <c r="I3" s="382"/>
      <c r="J3" s="383"/>
      <c r="K3" s="383"/>
      <c r="L3" s="383"/>
      <c r="M3" s="383"/>
      <c r="N3" s="383"/>
      <c r="O3" s="384"/>
      <c r="P3" s="385"/>
      <c r="Q3" s="388"/>
    </row>
    <row r="4" spans="2:17" ht="25.5">
      <c r="B4" s="387"/>
      <c r="C4" s="434" t="s">
        <v>37</v>
      </c>
      <c r="D4" s="432"/>
      <c r="E4" s="432"/>
      <c r="F4" s="432"/>
      <c r="G4" s="432"/>
      <c r="H4" s="433"/>
      <c r="I4" s="382"/>
      <c r="J4" s="383"/>
      <c r="K4" s="383"/>
      <c r="L4" s="383"/>
      <c r="M4" s="383"/>
      <c r="N4" s="383"/>
      <c r="O4" s="384"/>
      <c r="P4" s="385"/>
      <c r="Q4" s="389"/>
    </row>
    <row r="5" spans="2:17" ht="20.25">
      <c r="B5" s="387"/>
      <c r="C5" s="434" t="s">
        <v>164</v>
      </c>
      <c r="D5" s="435"/>
      <c r="E5" s="435"/>
      <c r="F5" s="435"/>
      <c r="G5" s="435"/>
      <c r="H5" s="436"/>
      <c r="I5" s="382"/>
      <c r="J5" s="383"/>
      <c r="K5" s="383"/>
      <c r="L5" s="383"/>
      <c r="M5" s="383"/>
      <c r="N5" s="383"/>
      <c r="O5" s="384"/>
      <c r="P5" s="385"/>
      <c r="Q5" s="430" t="s">
        <v>224</v>
      </c>
    </row>
    <row r="6" spans="2:17" ht="13.5" thickBot="1">
      <c r="B6" s="390"/>
      <c r="C6" s="391"/>
      <c r="D6" s="392"/>
      <c r="E6" s="391"/>
      <c r="F6" s="391"/>
      <c r="G6" s="393"/>
      <c r="H6" s="394"/>
      <c r="I6" s="382"/>
      <c r="J6" s="383"/>
      <c r="K6" s="383"/>
      <c r="L6" s="383"/>
      <c r="M6" s="383"/>
      <c r="N6" s="383"/>
      <c r="O6" s="384"/>
      <c r="P6" s="385"/>
      <c r="Q6" s="430"/>
    </row>
    <row r="7" spans="1:34" s="18" customFormat="1" ht="13.5" thickBot="1">
      <c r="A7" s="58"/>
      <c r="B7" s="395" t="s">
        <v>15</v>
      </c>
      <c r="C7" s="396" t="s">
        <v>38</v>
      </c>
      <c r="D7" s="407" t="s">
        <v>163</v>
      </c>
      <c r="E7" s="409" t="s">
        <v>40</v>
      </c>
      <c r="F7" s="397" t="s">
        <v>41</v>
      </c>
      <c r="G7" s="398" t="s">
        <v>39</v>
      </c>
      <c r="H7" s="399" t="s">
        <v>31</v>
      </c>
      <c r="I7" s="400" t="s">
        <v>27</v>
      </c>
      <c r="J7" s="401" t="s">
        <v>28</v>
      </c>
      <c r="K7" s="402" t="s">
        <v>15</v>
      </c>
      <c r="L7" s="402" t="s">
        <v>30</v>
      </c>
      <c r="M7" s="402" t="s">
        <v>29</v>
      </c>
      <c r="N7" s="402" t="s">
        <v>21</v>
      </c>
      <c r="O7" s="403" t="s">
        <v>25</v>
      </c>
      <c r="P7" s="404" t="s">
        <v>26</v>
      </c>
      <c r="Q7" s="405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2:17" ht="12.75">
      <c r="B8" s="65"/>
      <c r="C8" s="78" t="s">
        <v>1</v>
      </c>
      <c r="D8" s="406"/>
      <c r="E8" s="408">
        <f>D8*I8</f>
        <v>0</v>
      </c>
      <c r="F8" s="111">
        <f>D8*J8</f>
        <v>0</v>
      </c>
      <c r="G8" s="112">
        <f>O8*L8</f>
        <v>0</v>
      </c>
      <c r="H8" s="113">
        <f>O8-F8</f>
        <v>0</v>
      </c>
      <c r="I8" s="83">
        <v>100</v>
      </c>
      <c r="J8" s="56">
        <v>1.5</v>
      </c>
      <c r="K8" s="63" t="s">
        <v>17</v>
      </c>
      <c r="L8" s="63">
        <v>1.1</v>
      </c>
      <c r="M8" s="63">
        <v>1</v>
      </c>
      <c r="N8" s="63">
        <v>13.9</v>
      </c>
      <c r="O8" s="62">
        <f>E8/N8</f>
        <v>0</v>
      </c>
      <c r="P8" s="67">
        <f>O8*M8</f>
        <v>0</v>
      </c>
      <c r="Q8" s="319"/>
    </row>
    <row r="9" spans="2:17" ht="12.75">
      <c r="B9" s="66" t="s">
        <v>17</v>
      </c>
      <c r="C9" s="79" t="s">
        <v>32</v>
      </c>
      <c r="D9" s="104"/>
      <c r="E9" s="114">
        <f>D9*I9</f>
        <v>0</v>
      </c>
      <c r="F9" s="115">
        <f>D9*J9</f>
        <v>0</v>
      </c>
      <c r="G9" s="116">
        <f>O9*L9</f>
        <v>0</v>
      </c>
      <c r="H9" s="117">
        <f>O9-F9</f>
        <v>0</v>
      </c>
      <c r="I9" s="83">
        <v>80</v>
      </c>
      <c r="J9" s="56">
        <v>1</v>
      </c>
      <c r="K9" s="63" t="s">
        <v>17</v>
      </c>
      <c r="L9" s="63">
        <v>1.1</v>
      </c>
      <c r="M9" s="63">
        <v>1</v>
      </c>
      <c r="N9" s="63">
        <v>13.9</v>
      </c>
      <c r="O9" s="62">
        <f>E9/N9</f>
        <v>0</v>
      </c>
      <c r="P9" s="67">
        <f aca="true" t="shared" si="0" ref="P9:P26">O9*M9</f>
        <v>0</v>
      </c>
      <c r="Q9" s="331"/>
    </row>
    <row r="10" spans="2:17" ht="12.75">
      <c r="B10" s="66" t="s">
        <v>15</v>
      </c>
      <c r="C10" s="79" t="s">
        <v>33</v>
      </c>
      <c r="D10" s="104"/>
      <c r="E10" s="114">
        <f>D10*I10</f>
        <v>0</v>
      </c>
      <c r="F10" s="115">
        <f>D10*J10</f>
        <v>0</v>
      </c>
      <c r="G10" s="116">
        <f>O10*L10</f>
        <v>0</v>
      </c>
      <c r="H10" s="117">
        <f>O10-F10</f>
        <v>0</v>
      </c>
      <c r="I10" s="83">
        <v>75</v>
      </c>
      <c r="J10" s="56">
        <v>1</v>
      </c>
      <c r="K10" s="63" t="s">
        <v>17</v>
      </c>
      <c r="L10" s="63">
        <v>1.1</v>
      </c>
      <c r="M10" s="63">
        <v>1</v>
      </c>
      <c r="N10" s="63">
        <v>13.9</v>
      </c>
      <c r="O10" s="62">
        <f>E10/N10</f>
        <v>0</v>
      </c>
      <c r="P10" s="67">
        <f t="shared" si="0"/>
        <v>0</v>
      </c>
      <c r="Q10" s="332">
        <v>1.1</v>
      </c>
    </row>
    <row r="11" spans="2:17" ht="12.75">
      <c r="B11" s="66"/>
      <c r="C11" s="79" t="s">
        <v>34</v>
      </c>
      <c r="D11" s="104"/>
      <c r="E11" s="114">
        <f>D11*I11</f>
        <v>0</v>
      </c>
      <c r="F11" s="115">
        <f>D11*J11</f>
        <v>0</v>
      </c>
      <c r="G11" s="116">
        <f>O11*L11</f>
        <v>0</v>
      </c>
      <c r="H11" s="117">
        <f>O11-F11</f>
        <v>0</v>
      </c>
      <c r="I11" s="83">
        <v>55</v>
      </c>
      <c r="J11" s="56">
        <v>1</v>
      </c>
      <c r="K11" s="63" t="s">
        <v>17</v>
      </c>
      <c r="L11" s="63">
        <v>1.1</v>
      </c>
      <c r="M11" s="63">
        <v>1</v>
      </c>
      <c r="N11" s="63">
        <v>13.9</v>
      </c>
      <c r="O11" s="62">
        <f>E11/N11</f>
        <v>0</v>
      </c>
      <c r="P11" s="67">
        <f t="shared" si="0"/>
        <v>0</v>
      </c>
      <c r="Q11" s="332"/>
    </row>
    <row r="12" spans="2:17" ht="13.5" thickBot="1">
      <c r="B12" s="64"/>
      <c r="C12" s="80"/>
      <c r="D12" s="105"/>
      <c r="E12" s="118"/>
      <c r="F12" s="119"/>
      <c r="G12" s="120"/>
      <c r="H12" s="121"/>
      <c r="I12" s="84"/>
      <c r="J12" s="57"/>
      <c r="K12" s="63"/>
      <c r="L12" s="63"/>
      <c r="M12" s="63"/>
      <c r="N12" s="63"/>
      <c r="O12" s="62"/>
      <c r="P12" s="67"/>
      <c r="Q12" s="333"/>
    </row>
    <row r="13" spans="2:17" ht="12.75">
      <c r="B13" s="65"/>
      <c r="C13" s="78" t="s">
        <v>1</v>
      </c>
      <c r="D13" s="104"/>
      <c r="E13" s="110">
        <f>D13*I13</f>
        <v>0</v>
      </c>
      <c r="F13" s="111">
        <f>D13*J13</f>
        <v>0</v>
      </c>
      <c r="G13" s="112">
        <f>O13*L13</f>
        <v>0</v>
      </c>
      <c r="H13" s="113">
        <f>O13-F13</f>
        <v>0</v>
      </c>
      <c r="I13" s="83">
        <v>100</v>
      </c>
      <c r="J13" s="56">
        <v>1.5</v>
      </c>
      <c r="K13" s="63" t="s">
        <v>18</v>
      </c>
      <c r="L13" s="63">
        <v>1.6</v>
      </c>
      <c r="M13" s="63">
        <v>1</v>
      </c>
      <c r="N13" s="63">
        <v>18.4</v>
      </c>
      <c r="O13" s="62">
        <f>E13/N13</f>
        <v>0</v>
      </c>
      <c r="P13" s="67">
        <f t="shared" si="0"/>
        <v>0</v>
      </c>
      <c r="Q13" s="332"/>
    </row>
    <row r="14" spans="2:17" ht="12.75">
      <c r="B14" s="66" t="s">
        <v>18</v>
      </c>
      <c r="C14" s="79" t="s">
        <v>32</v>
      </c>
      <c r="D14" s="104"/>
      <c r="E14" s="114">
        <f>D14*I14</f>
        <v>0</v>
      </c>
      <c r="F14" s="115">
        <f>D14*J14</f>
        <v>0</v>
      </c>
      <c r="G14" s="116">
        <f>O14*L14</f>
        <v>0</v>
      </c>
      <c r="H14" s="117">
        <f>O14-F14</f>
        <v>0</v>
      </c>
      <c r="I14" s="83">
        <v>80</v>
      </c>
      <c r="J14" s="56">
        <v>1</v>
      </c>
      <c r="K14" s="63" t="s">
        <v>18</v>
      </c>
      <c r="L14" s="63">
        <v>1.6</v>
      </c>
      <c r="M14" s="63">
        <v>1</v>
      </c>
      <c r="N14" s="63">
        <v>18.4</v>
      </c>
      <c r="O14" s="62">
        <f>E14/N14</f>
        <v>0</v>
      </c>
      <c r="P14" s="67">
        <f t="shared" si="0"/>
        <v>0</v>
      </c>
      <c r="Q14" s="332"/>
    </row>
    <row r="15" spans="2:17" ht="12.75">
      <c r="B15" s="66" t="s">
        <v>15</v>
      </c>
      <c r="C15" s="79" t="s">
        <v>33</v>
      </c>
      <c r="D15" s="104"/>
      <c r="E15" s="114">
        <f>D15*I15</f>
        <v>0</v>
      </c>
      <c r="F15" s="115">
        <f>D15*J15</f>
        <v>0</v>
      </c>
      <c r="G15" s="116">
        <f>O15*L15</f>
        <v>0</v>
      </c>
      <c r="H15" s="117">
        <f>O15-F15</f>
        <v>0</v>
      </c>
      <c r="I15" s="83">
        <v>75</v>
      </c>
      <c r="J15" s="56">
        <v>1</v>
      </c>
      <c r="K15" s="63" t="s">
        <v>18</v>
      </c>
      <c r="L15" s="63">
        <v>1.6</v>
      </c>
      <c r="M15" s="63">
        <v>1</v>
      </c>
      <c r="N15" s="63">
        <v>18.4</v>
      </c>
      <c r="O15" s="62">
        <f>E15/N15</f>
        <v>0</v>
      </c>
      <c r="P15" s="67">
        <f t="shared" si="0"/>
        <v>0</v>
      </c>
      <c r="Q15" s="332">
        <v>1.6</v>
      </c>
    </row>
    <row r="16" spans="2:17" ht="12.75">
      <c r="B16" s="66"/>
      <c r="C16" s="79" t="s">
        <v>34</v>
      </c>
      <c r="D16" s="104"/>
      <c r="E16" s="114">
        <f>D16*I16</f>
        <v>0</v>
      </c>
      <c r="F16" s="115">
        <f>D16*J16</f>
        <v>0</v>
      </c>
      <c r="G16" s="116">
        <f>O16*L16</f>
        <v>0</v>
      </c>
      <c r="H16" s="117">
        <f>O16-F16</f>
        <v>0</v>
      </c>
      <c r="I16" s="83">
        <v>55</v>
      </c>
      <c r="J16" s="56">
        <v>1</v>
      </c>
      <c r="K16" s="63" t="s">
        <v>18</v>
      </c>
      <c r="L16" s="63">
        <v>1.6</v>
      </c>
      <c r="M16" s="63">
        <v>1</v>
      </c>
      <c r="N16" s="63">
        <v>18.4</v>
      </c>
      <c r="O16" s="62">
        <f>E16/N16</f>
        <v>0</v>
      </c>
      <c r="P16" s="67">
        <f t="shared" si="0"/>
        <v>0</v>
      </c>
      <c r="Q16" s="332"/>
    </row>
    <row r="17" spans="2:17" ht="13.5" thickBot="1">
      <c r="B17" s="64"/>
      <c r="C17" s="80"/>
      <c r="D17" s="105"/>
      <c r="E17" s="118"/>
      <c r="F17" s="119"/>
      <c r="G17" s="120"/>
      <c r="H17" s="121"/>
      <c r="I17" s="325"/>
      <c r="J17" s="326"/>
      <c r="K17" s="327"/>
      <c r="L17" s="327"/>
      <c r="M17" s="327"/>
      <c r="N17" s="327"/>
      <c r="O17" s="328"/>
      <c r="P17" s="329"/>
      <c r="Q17" s="333"/>
    </row>
    <row r="18" spans="2:17" ht="12.75">
      <c r="B18" s="65"/>
      <c r="C18" s="78" t="s">
        <v>1</v>
      </c>
      <c r="D18" s="104"/>
      <c r="E18" s="110">
        <f>D18*I18</f>
        <v>0</v>
      </c>
      <c r="F18" s="111">
        <f>D18*J18</f>
        <v>0</v>
      </c>
      <c r="G18" s="112">
        <f>O18*L18</f>
        <v>0</v>
      </c>
      <c r="H18" s="113">
        <f>O18-F18</f>
        <v>0</v>
      </c>
      <c r="I18" s="320">
        <v>100</v>
      </c>
      <c r="J18" s="321">
        <v>1.5</v>
      </c>
      <c r="K18" s="322" t="s">
        <v>20</v>
      </c>
      <c r="L18" s="322">
        <v>2.2</v>
      </c>
      <c r="M18" s="322">
        <v>1</v>
      </c>
      <c r="N18" s="322">
        <v>23.8</v>
      </c>
      <c r="O18" s="323">
        <f>E18/N18</f>
        <v>0</v>
      </c>
      <c r="P18" s="324">
        <f t="shared" si="0"/>
        <v>0</v>
      </c>
      <c r="Q18" s="332"/>
    </row>
    <row r="19" spans="2:17" ht="12.75">
      <c r="B19" s="66" t="s">
        <v>35</v>
      </c>
      <c r="C19" s="79" t="s">
        <v>32</v>
      </c>
      <c r="D19" s="104"/>
      <c r="E19" s="114">
        <f>D19*I19</f>
        <v>0</v>
      </c>
      <c r="F19" s="115">
        <f>D19*J19</f>
        <v>0</v>
      </c>
      <c r="G19" s="116">
        <f>O19*L19</f>
        <v>0</v>
      </c>
      <c r="H19" s="117">
        <f>O19-F19</f>
        <v>0</v>
      </c>
      <c r="I19" s="83">
        <v>80</v>
      </c>
      <c r="J19" s="56">
        <v>1</v>
      </c>
      <c r="K19" s="63" t="s">
        <v>20</v>
      </c>
      <c r="L19" s="63">
        <v>2.2</v>
      </c>
      <c r="M19" s="63">
        <v>1</v>
      </c>
      <c r="N19" s="63">
        <v>23.8</v>
      </c>
      <c r="O19" s="62">
        <f>E19/N19</f>
        <v>0</v>
      </c>
      <c r="P19" s="67">
        <f t="shared" si="0"/>
        <v>0</v>
      </c>
      <c r="Q19" s="332"/>
    </row>
    <row r="20" spans="2:17" ht="12.75">
      <c r="B20" s="66" t="s">
        <v>15</v>
      </c>
      <c r="C20" s="79" t="s">
        <v>33</v>
      </c>
      <c r="D20" s="104"/>
      <c r="E20" s="114">
        <f>D20*I20</f>
        <v>0</v>
      </c>
      <c r="F20" s="115">
        <f>D20*J20</f>
        <v>0</v>
      </c>
      <c r="G20" s="116">
        <f>O20*L20</f>
        <v>0</v>
      </c>
      <c r="H20" s="117">
        <f>O20-F20</f>
        <v>0</v>
      </c>
      <c r="I20" s="83">
        <v>75</v>
      </c>
      <c r="J20" s="56">
        <v>1</v>
      </c>
      <c r="K20" s="63" t="s">
        <v>20</v>
      </c>
      <c r="L20" s="63">
        <v>2.2</v>
      </c>
      <c r="M20" s="63">
        <v>1</v>
      </c>
      <c r="N20" s="63">
        <v>23.8</v>
      </c>
      <c r="O20" s="62">
        <f>E20/N20</f>
        <v>0</v>
      </c>
      <c r="P20" s="67">
        <f t="shared" si="0"/>
        <v>0</v>
      </c>
      <c r="Q20" s="332">
        <v>2.2</v>
      </c>
    </row>
    <row r="21" spans="2:17" ht="12.75">
      <c r="B21" s="66"/>
      <c r="C21" s="79" t="s">
        <v>34</v>
      </c>
      <c r="D21" s="104"/>
      <c r="E21" s="114">
        <f>D21*I21</f>
        <v>0</v>
      </c>
      <c r="F21" s="115">
        <f>D21*J21</f>
        <v>0</v>
      </c>
      <c r="G21" s="116">
        <f>O21*L21</f>
        <v>0</v>
      </c>
      <c r="H21" s="117">
        <f>O21-F21</f>
        <v>0</v>
      </c>
      <c r="I21" s="83">
        <v>55</v>
      </c>
      <c r="J21" s="56">
        <v>1</v>
      </c>
      <c r="K21" s="63" t="s">
        <v>20</v>
      </c>
      <c r="L21" s="63">
        <v>2.2</v>
      </c>
      <c r="M21" s="63">
        <v>1</v>
      </c>
      <c r="N21" s="63">
        <v>23.8</v>
      </c>
      <c r="O21" s="62">
        <f>E21/N21</f>
        <v>0</v>
      </c>
      <c r="P21" s="67">
        <f t="shared" si="0"/>
        <v>0</v>
      </c>
      <c r="Q21" s="332"/>
    </row>
    <row r="22" spans="2:17" ht="13.5" thickBot="1">
      <c r="B22" s="64"/>
      <c r="C22" s="80"/>
      <c r="D22" s="105"/>
      <c r="E22" s="118"/>
      <c r="F22" s="119"/>
      <c r="G22" s="120"/>
      <c r="H22" s="121"/>
      <c r="I22" s="84"/>
      <c r="J22" s="57"/>
      <c r="K22" s="63"/>
      <c r="L22" s="63"/>
      <c r="M22" s="63"/>
      <c r="N22" s="63"/>
      <c r="O22" s="62"/>
      <c r="P22" s="67"/>
      <c r="Q22" s="333"/>
    </row>
    <row r="23" spans="2:17" ht="12.75">
      <c r="B23" s="65"/>
      <c r="C23" s="91" t="s">
        <v>1</v>
      </c>
      <c r="D23" s="106"/>
      <c r="E23" s="110">
        <f>D23*I23</f>
        <v>0</v>
      </c>
      <c r="F23" s="111">
        <f>D23*J23</f>
        <v>0</v>
      </c>
      <c r="G23" s="112">
        <f>O23*L23</f>
        <v>0</v>
      </c>
      <c r="H23" s="113">
        <f>O23-F23</f>
        <v>0</v>
      </c>
      <c r="I23" s="83">
        <v>100</v>
      </c>
      <c r="J23" s="56">
        <v>1.5</v>
      </c>
      <c r="K23" s="63" t="s">
        <v>19</v>
      </c>
      <c r="L23" s="63">
        <v>2.8</v>
      </c>
      <c r="M23" s="63">
        <v>1</v>
      </c>
      <c r="N23" s="63">
        <v>29.2</v>
      </c>
      <c r="O23" s="62">
        <f>E23/N23</f>
        <v>0</v>
      </c>
      <c r="P23" s="67">
        <f t="shared" si="0"/>
        <v>0</v>
      </c>
      <c r="Q23" s="332"/>
    </row>
    <row r="24" spans="2:17" ht="12.75">
      <c r="B24" s="66" t="s">
        <v>19</v>
      </c>
      <c r="C24" s="92" t="s">
        <v>32</v>
      </c>
      <c r="D24" s="106"/>
      <c r="E24" s="114">
        <f>D24*I24</f>
        <v>0</v>
      </c>
      <c r="F24" s="115">
        <f>D24*J24</f>
        <v>0</v>
      </c>
      <c r="G24" s="116">
        <f>O24*L24</f>
        <v>0</v>
      </c>
      <c r="H24" s="117">
        <f>O24-F24</f>
        <v>0</v>
      </c>
      <c r="I24" s="83">
        <v>80</v>
      </c>
      <c r="J24" s="56">
        <v>1</v>
      </c>
      <c r="K24" s="63" t="s">
        <v>19</v>
      </c>
      <c r="L24" s="63">
        <v>2.8</v>
      </c>
      <c r="M24" s="63">
        <v>1</v>
      </c>
      <c r="N24" s="63">
        <v>29.2</v>
      </c>
      <c r="O24" s="62">
        <f>E24/N24</f>
        <v>0</v>
      </c>
      <c r="P24" s="67">
        <f t="shared" si="0"/>
        <v>0</v>
      </c>
      <c r="Q24" s="332"/>
    </row>
    <row r="25" spans="2:17" ht="12.75">
      <c r="B25" s="66" t="s">
        <v>15</v>
      </c>
      <c r="C25" s="92" t="s">
        <v>33</v>
      </c>
      <c r="D25" s="106"/>
      <c r="E25" s="114">
        <f>D25*I25</f>
        <v>0</v>
      </c>
      <c r="F25" s="115">
        <f>D25*J25</f>
        <v>0</v>
      </c>
      <c r="G25" s="116">
        <f>O25*L25</f>
        <v>0</v>
      </c>
      <c r="H25" s="117">
        <f>O25-F25</f>
        <v>0</v>
      </c>
      <c r="I25" s="83">
        <v>75</v>
      </c>
      <c r="J25" s="56">
        <v>1</v>
      </c>
      <c r="K25" s="63" t="s">
        <v>19</v>
      </c>
      <c r="L25" s="63">
        <v>2.8</v>
      </c>
      <c r="M25" s="63">
        <v>1</v>
      </c>
      <c r="N25" s="63">
        <v>29.2</v>
      </c>
      <c r="O25" s="62">
        <f>E25/N25</f>
        <v>0</v>
      </c>
      <c r="P25" s="67">
        <f t="shared" si="0"/>
        <v>0</v>
      </c>
      <c r="Q25" s="332">
        <v>2.8</v>
      </c>
    </row>
    <row r="26" spans="2:17" ht="12.75">
      <c r="B26" s="66"/>
      <c r="C26" s="92" t="s">
        <v>34</v>
      </c>
      <c r="D26" s="106"/>
      <c r="E26" s="115">
        <f>D26*I26</f>
        <v>0</v>
      </c>
      <c r="F26" s="115">
        <f>D26*J26</f>
        <v>0</v>
      </c>
      <c r="G26" s="116">
        <f>O26*L26</f>
        <v>0</v>
      </c>
      <c r="H26" s="115">
        <f>O26-F26</f>
        <v>0</v>
      </c>
      <c r="I26" s="83">
        <v>55</v>
      </c>
      <c r="J26" s="56">
        <v>1</v>
      </c>
      <c r="K26" s="63" t="s">
        <v>19</v>
      </c>
      <c r="L26" s="63">
        <v>2.8</v>
      </c>
      <c r="M26" s="63">
        <v>1</v>
      </c>
      <c r="N26" s="63">
        <v>29.2</v>
      </c>
      <c r="O26" s="62">
        <f>E26/N26</f>
        <v>0</v>
      </c>
      <c r="P26" s="67">
        <f t="shared" si="0"/>
        <v>0</v>
      </c>
      <c r="Q26" s="332"/>
    </row>
    <row r="27" spans="2:18" ht="13.5" thickBot="1">
      <c r="B27" s="85"/>
      <c r="C27" s="93"/>
      <c r="D27" s="107"/>
      <c r="E27" s="122"/>
      <c r="F27" s="122"/>
      <c r="G27" s="123"/>
      <c r="H27" s="124"/>
      <c r="I27" s="43"/>
      <c r="J27" s="43"/>
      <c r="O27" s="59"/>
      <c r="Q27" s="333"/>
      <c r="R27" s="43"/>
    </row>
    <row r="28" spans="2:17" ht="12.75">
      <c r="B28" s="86"/>
      <c r="C28" s="90" t="s">
        <v>1</v>
      </c>
      <c r="D28" s="104"/>
      <c r="E28" s="110">
        <f>D28*I28</f>
        <v>0</v>
      </c>
      <c r="F28" s="111">
        <f>D28*J28</f>
        <v>0</v>
      </c>
      <c r="G28" s="112">
        <f>O28*L28</f>
        <v>0</v>
      </c>
      <c r="H28" s="113">
        <f>O28-F28</f>
        <v>0</v>
      </c>
      <c r="I28" s="83">
        <v>100</v>
      </c>
      <c r="J28" s="56">
        <v>1.5</v>
      </c>
      <c r="K28" s="63" t="s">
        <v>46</v>
      </c>
      <c r="L28" s="63">
        <v>3.5</v>
      </c>
      <c r="M28" s="63">
        <v>1</v>
      </c>
      <c r="N28" s="63">
        <v>36.5</v>
      </c>
      <c r="O28" s="62">
        <f>E28/N28</f>
        <v>0</v>
      </c>
      <c r="P28" s="67">
        <f>O28*M28</f>
        <v>0</v>
      </c>
      <c r="Q28" s="332"/>
    </row>
    <row r="29" spans="2:17" ht="12.75">
      <c r="B29" s="87" t="s">
        <v>46</v>
      </c>
      <c r="C29" s="81" t="s">
        <v>32</v>
      </c>
      <c r="D29" s="104"/>
      <c r="E29" s="114">
        <f>D29*I29</f>
        <v>0</v>
      </c>
      <c r="F29" s="115">
        <f>D29*J29</f>
        <v>0</v>
      </c>
      <c r="G29" s="116">
        <f>O29*L29</f>
        <v>0</v>
      </c>
      <c r="H29" s="117">
        <f>O29-F29</f>
        <v>0</v>
      </c>
      <c r="I29" s="83">
        <v>80</v>
      </c>
      <c r="J29" s="56">
        <v>1</v>
      </c>
      <c r="K29" s="63" t="s">
        <v>46</v>
      </c>
      <c r="L29" s="63">
        <v>3.5</v>
      </c>
      <c r="M29" s="63">
        <v>1</v>
      </c>
      <c r="N29" s="63">
        <v>36.5</v>
      </c>
      <c r="O29" s="62">
        <f>E29/N29</f>
        <v>0</v>
      </c>
      <c r="P29" s="67">
        <f>O29*M29</f>
        <v>0</v>
      </c>
      <c r="Q29" s="332"/>
    </row>
    <row r="30" spans="2:17" ht="12.75">
      <c r="B30" s="87" t="s">
        <v>15</v>
      </c>
      <c r="C30" s="81" t="s">
        <v>33</v>
      </c>
      <c r="D30" s="104"/>
      <c r="E30" s="114">
        <f>D30*I30</f>
        <v>0</v>
      </c>
      <c r="F30" s="115">
        <f>D30*J30</f>
        <v>0</v>
      </c>
      <c r="G30" s="116">
        <f>O30*L30</f>
        <v>0</v>
      </c>
      <c r="H30" s="117">
        <f>O30-F30</f>
        <v>0</v>
      </c>
      <c r="I30" s="83">
        <v>75</v>
      </c>
      <c r="J30" s="56">
        <v>1</v>
      </c>
      <c r="K30" s="63" t="s">
        <v>46</v>
      </c>
      <c r="L30" s="63">
        <v>3.5</v>
      </c>
      <c r="M30" s="63">
        <v>1</v>
      </c>
      <c r="N30" s="63">
        <v>36.5</v>
      </c>
      <c r="O30" s="62">
        <f>E30/N30</f>
        <v>0</v>
      </c>
      <c r="P30" s="67">
        <f>O30*M30</f>
        <v>0</v>
      </c>
      <c r="Q30" s="332">
        <v>3.5</v>
      </c>
    </row>
    <row r="31" spans="2:17" ht="12.75">
      <c r="B31" s="87"/>
      <c r="C31" s="79" t="s">
        <v>34</v>
      </c>
      <c r="D31" s="104"/>
      <c r="E31" s="114">
        <f>D31*I31</f>
        <v>0</v>
      </c>
      <c r="F31" s="115">
        <f>D31*J31</f>
        <v>0</v>
      </c>
      <c r="G31" s="116">
        <f>O31*L31</f>
        <v>0</v>
      </c>
      <c r="H31" s="117">
        <f>O31-F31</f>
        <v>0</v>
      </c>
      <c r="I31" s="83">
        <v>55</v>
      </c>
      <c r="J31" s="56">
        <v>1</v>
      </c>
      <c r="K31" s="63" t="s">
        <v>46</v>
      </c>
      <c r="L31" s="63">
        <v>3.5</v>
      </c>
      <c r="M31" s="63">
        <v>1</v>
      </c>
      <c r="N31" s="63">
        <v>36.5</v>
      </c>
      <c r="O31" s="62">
        <f>E31/N31</f>
        <v>0</v>
      </c>
      <c r="P31" s="67">
        <f>O31*M31</f>
        <v>0</v>
      </c>
      <c r="Q31" s="332"/>
    </row>
    <row r="32" spans="2:18" ht="13.5" thickBot="1">
      <c r="B32" s="88"/>
      <c r="C32" s="53"/>
      <c r="D32" s="108"/>
      <c r="E32" s="122"/>
      <c r="F32" s="122"/>
      <c r="G32" s="123"/>
      <c r="H32" s="124"/>
      <c r="I32" s="43"/>
      <c r="J32" s="43"/>
      <c r="O32" s="59"/>
      <c r="Q32" s="333"/>
      <c r="R32" s="43"/>
    </row>
    <row r="33" spans="2:17" ht="12.75">
      <c r="B33" s="86"/>
      <c r="C33" s="78" t="s">
        <v>1</v>
      </c>
      <c r="D33" s="104"/>
      <c r="E33" s="110">
        <f>D33*I33</f>
        <v>0</v>
      </c>
      <c r="F33" s="111">
        <f>D33*J33</f>
        <v>0</v>
      </c>
      <c r="G33" s="112">
        <f>O33*L33</f>
        <v>0</v>
      </c>
      <c r="H33" s="113">
        <f>O33-F33</f>
        <v>0</v>
      </c>
      <c r="I33" s="83">
        <v>100</v>
      </c>
      <c r="J33" s="56">
        <v>1.5</v>
      </c>
      <c r="K33" s="63" t="s">
        <v>47</v>
      </c>
      <c r="L33" s="63">
        <v>4</v>
      </c>
      <c r="M33" s="63">
        <v>1</v>
      </c>
      <c r="N33" s="63">
        <v>40</v>
      </c>
      <c r="O33" s="62">
        <f>E33/N33</f>
        <v>0</v>
      </c>
      <c r="P33" s="67">
        <f>O33*M33</f>
        <v>0</v>
      </c>
      <c r="Q33" s="332"/>
    </row>
    <row r="34" spans="2:17" ht="12.75">
      <c r="B34" s="87" t="s">
        <v>47</v>
      </c>
      <c r="C34" s="79" t="s">
        <v>32</v>
      </c>
      <c r="D34" s="104"/>
      <c r="E34" s="114">
        <f>D34*I34</f>
        <v>0</v>
      </c>
      <c r="F34" s="115">
        <f>D34*J34</f>
        <v>0</v>
      </c>
      <c r="G34" s="116">
        <f>O34*L34</f>
        <v>0</v>
      </c>
      <c r="H34" s="117">
        <f>O34-F34</f>
        <v>0</v>
      </c>
      <c r="I34" s="83">
        <v>80</v>
      </c>
      <c r="J34" s="56">
        <v>1</v>
      </c>
      <c r="K34" s="63" t="s">
        <v>47</v>
      </c>
      <c r="L34" s="63">
        <v>4</v>
      </c>
      <c r="M34" s="63">
        <v>1</v>
      </c>
      <c r="N34" s="63">
        <v>40</v>
      </c>
      <c r="O34" s="62">
        <f>E34/N34</f>
        <v>0</v>
      </c>
      <c r="P34" s="67">
        <f>O34*M34</f>
        <v>0</v>
      </c>
      <c r="Q34" s="332"/>
    </row>
    <row r="35" spans="2:17" ht="12.75">
      <c r="B35" s="87" t="s">
        <v>15</v>
      </c>
      <c r="C35" s="79" t="s">
        <v>33</v>
      </c>
      <c r="D35" s="104"/>
      <c r="E35" s="114">
        <f>D35*I35</f>
        <v>0</v>
      </c>
      <c r="F35" s="115">
        <f>D35*J35</f>
        <v>0</v>
      </c>
      <c r="G35" s="116">
        <f>O35*L35</f>
        <v>0</v>
      </c>
      <c r="H35" s="117">
        <f>O35-F35</f>
        <v>0</v>
      </c>
      <c r="I35" s="83">
        <v>75</v>
      </c>
      <c r="J35" s="56">
        <v>1</v>
      </c>
      <c r="K35" s="63" t="s">
        <v>47</v>
      </c>
      <c r="L35" s="63">
        <v>4</v>
      </c>
      <c r="M35" s="63">
        <v>1</v>
      </c>
      <c r="N35" s="63">
        <v>40</v>
      </c>
      <c r="O35" s="62">
        <f>E35/N35</f>
        <v>0</v>
      </c>
      <c r="P35" s="67">
        <f>O35*M35</f>
        <v>0</v>
      </c>
      <c r="Q35" s="332">
        <v>4</v>
      </c>
    </row>
    <row r="36" spans="2:17" ht="13.5" thickBot="1">
      <c r="B36" s="89"/>
      <c r="C36" s="82" t="s">
        <v>34</v>
      </c>
      <c r="D36" s="109"/>
      <c r="E36" s="125">
        <f>D36*I36</f>
        <v>0</v>
      </c>
      <c r="F36" s="126">
        <f>D36*J36</f>
        <v>0</v>
      </c>
      <c r="G36" s="127">
        <f>O36*L36</f>
        <v>0</v>
      </c>
      <c r="H36" s="128">
        <f>O36-F36</f>
        <v>0</v>
      </c>
      <c r="I36" s="83">
        <v>55</v>
      </c>
      <c r="J36" s="56">
        <v>1</v>
      </c>
      <c r="K36" s="63" t="s">
        <v>47</v>
      </c>
      <c r="L36" s="63">
        <v>4</v>
      </c>
      <c r="M36" s="63">
        <v>1</v>
      </c>
      <c r="N36" s="63">
        <v>40</v>
      </c>
      <c r="O36" s="62">
        <f>E36/N36</f>
        <v>0</v>
      </c>
      <c r="P36" s="67">
        <f>O36*M36</f>
        <v>0</v>
      </c>
      <c r="Q36" s="334"/>
    </row>
    <row r="37" spans="3:18" ht="13.5" thickTop="1">
      <c r="C37" s="43"/>
      <c r="D37" s="71"/>
      <c r="E37" s="43"/>
      <c r="F37" s="43"/>
      <c r="G37" s="68"/>
      <c r="H37" s="55"/>
      <c r="I37" s="43"/>
      <c r="J37" s="43"/>
      <c r="O37" s="59"/>
      <c r="Q37" s="4"/>
      <c r="R37" s="43"/>
    </row>
    <row r="38" spans="2:18" ht="15.75">
      <c r="B38" s="440" t="s">
        <v>49</v>
      </c>
      <c r="C38" s="437"/>
      <c r="D38" s="364"/>
      <c r="E38" s="365"/>
      <c r="F38" s="365"/>
      <c r="G38" s="366"/>
      <c r="H38" s="367"/>
      <c r="I38" s="365"/>
      <c r="J38" s="43"/>
      <c r="O38" s="59"/>
      <c r="Q38" s="4"/>
      <c r="R38" s="43"/>
    </row>
    <row r="39" spans="2:18" ht="12.75">
      <c r="B39" s="437" t="s">
        <v>211</v>
      </c>
      <c r="C39" s="438"/>
      <c r="D39" s="438"/>
      <c r="E39" s="438"/>
      <c r="F39" s="438"/>
      <c r="G39" s="438"/>
      <c r="H39" s="438"/>
      <c r="I39" s="365"/>
      <c r="J39" s="43"/>
      <c r="O39" s="59"/>
      <c r="Q39" s="4"/>
      <c r="R39" s="43"/>
    </row>
    <row r="40" spans="2:18" ht="12.75">
      <c r="B40" s="363"/>
      <c r="C40" s="437" t="s">
        <v>165</v>
      </c>
      <c r="D40" s="437"/>
      <c r="E40" s="437"/>
      <c r="F40" s="437"/>
      <c r="G40" s="437"/>
      <c r="H40" s="437"/>
      <c r="I40" s="437"/>
      <c r="J40" s="43"/>
      <c r="O40" s="59"/>
      <c r="Q40" s="4"/>
      <c r="R40" s="43"/>
    </row>
    <row r="41" spans="2:18" ht="12.75">
      <c r="B41" s="439" t="s">
        <v>212</v>
      </c>
      <c r="C41" s="439"/>
      <c r="D41" s="439"/>
      <c r="E41" s="439"/>
      <c r="F41" s="439"/>
      <c r="G41" s="439"/>
      <c r="H41" s="439"/>
      <c r="I41" s="365"/>
      <c r="J41" s="43"/>
      <c r="O41" s="59"/>
      <c r="Q41" s="4"/>
      <c r="R41" s="43"/>
    </row>
    <row r="42" spans="2:18" ht="12.75">
      <c r="B42" s="437" t="s">
        <v>50</v>
      </c>
      <c r="C42" s="437"/>
      <c r="D42" s="437"/>
      <c r="E42" s="437"/>
      <c r="F42" s="437"/>
      <c r="G42" s="437"/>
      <c r="H42" s="437"/>
      <c r="I42" s="365"/>
      <c r="J42" s="43"/>
      <c r="O42" s="59"/>
      <c r="Q42" s="4"/>
      <c r="R42" s="43"/>
    </row>
    <row r="43" spans="2:18" ht="12.75">
      <c r="B43" s="4"/>
      <c r="C43" s="4"/>
      <c r="D43" s="4"/>
      <c r="E43" s="4"/>
      <c r="F43" s="4"/>
      <c r="G43" s="4"/>
      <c r="H43" s="4"/>
      <c r="I43" s="43"/>
      <c r="J43" s="43"/>
      <c r="O43" s="59"/>
      <c r="Q43" s="4"/>
      <c r="R43" s="43"/>
    </row>
    <row r="44" spans="3:18" ht="12.75">
      <c r="C44" s="43"/>
      <c r="D44" s="71"/>
      <c r="E44" s="43"/>
      <c r="F44" s="43"/>
      <c r="G44" s="68"/>
      <c r="H44" s="55"/>
      <c r="I44" s="43"/>
      <c r="J44" s="43"/>
      <c r="O44" s="59"/>
      <c r="Q44" s="4"/>
      <c r="R44" s="43"/>
    </row>
    <row r="45" spans="3:18" ht="12.75">
      <c r="C45" s="43"/>
      <c r="D45" s="71"/>
      <c r="E45" s="43"/>
      <c r="F45" s="43"/>
      <c r="G45" s="68"/>
      <c r="H45" s="55"/>
      <c r="I45" s="43"/>
      <c r="J45" s="43"/>
      <c r="O45" s="59"/>
      <c r="Q45" s="4"/>
      <c r="R45" s="43"/>
    </row>
    <row r="46" spans="3:18" ht="12.75">
      <c r="C46" s="43"/>
      <c r="D46" s="71"/>
      <c r="E46" s="43"/>
      <c r="F46" s="43"/>
      <c r="G46" s="68"/>
      <c r="H46" s="55"/>
      <c r="I46" s="43"/>
      <c r="J46" s="43"/>
      <c r="O46" s="59"/>
      <c r="Q46" s="4"/>
      <c r="R46" s="43"/>
    </row>
    <row r="47" spans="3:18" ht="12.75">
      <c r="C47" s="43"/>
      <c r="D47" s="71"/>
      <c r="E47" s="43"/>
      <c r="F47" s="43"/>
      <c r="G47" s="68"/>
      <c r="H47" s="55"/>
      <c r="I47" s="43"/>
      <c r="J47" s="43"/>
      <c r="O47" s="59"/>
      <c r="Q47" s="4"/>
      <c r="R47" s="43"/>
    </row>
    <row r="48" spans="3:18" ht="12.75">
      <c r="C48" s="43"/>
      <c r="D48" s="71"/>
      <c r="E48" s="43"/>
      <c r="F48" s="43"/>
      <c r="G48" s="68"/>
      <c r="H48" s="55"/>
      <c r="I48" s="43"/>
      <c r="J48" s="43"/>
      <c r="O48" s="59"/>
      <c r="Q48" s="4"/>
      <c r="R48" s="43"/>
    </row>
    <row r="49" spans="3:18" ht="12.75">
      <c r="C49" s="43"/>
      <c r="D49" s="71"/>
      <c r="E49" s="43"/>
      <c r="F49" s="43"/>
      <c r="G49" s="68"/>
      <c r="H49" s="55"/>
      <c r="I49" s="43"/>
      <c r="J49" s="43"/>
      <c r="O49" s="59"/>
      <c r="Q49" s="4"/>
      <c r="R49" s="43"/>
    </row>
    <row r="50" spans="3:18" ht="12.75">
      <c r="C50" s="43"/>
      <c r="D50" s="71"/>
      <c r="E50" s="43"/>
      <c r="F50" s="43"/>
      <c r="G50" s="68"/>
      <c r="H50" s="55"/>
      <c r="I50" s="43"/>
      <c r="J50" s="43"/>
      <c r="O50" s="59"/>
      <c r="Q50" s="4"/>
      <c r="R50" s="43"/>
    </row>
    <row r="51" spans="3:18" ht="12.75">
      <c r="C51" s="43"/>
      <c r="D51" s="71"/>
      <c r="E51" s="43"/>
      <c r="F51" s="43"/>
      <c r="G51" s="68"/>
      <c r="H51" s="55"/>
      <c r="I51" s="43"/>
      <c r="J51" s="43"/>
      <c r="O51" s="59"/>
      <c r="Q51" s="4"/>
      <c r="R51" s="43"/>
    </row>
    <row r="52" spans="3:18" ht="12.75">
      <c r="C52" s="43"/>
      <c r="D52" s="71"/>
      <c r="E52" s="43"/>
      <c r="F52" s="43"/>
      <c r="G52" s="68"/>
      <c r="H52" s="55"/>
      <c r="I52" s="43"/>
      <c r="J52" s="43"/>
      <c r="O52" s="59"/>
      <c r="Q52" s="4"/>
      <c r="R52" s="43"/>
    </row>
    <row r="53" spans="3:18" ht="12.75">
      <c r="C53" s="43"/>
      <c r="D53" s="71"/>
      <c r="E53" s="43"/>
      <c r="F53" s="43"/>
      <c r="G53" s="68"/>
      <c r="H53" s="55"/>
      <c r="I53" s="43"/>
      <c r="J53" s="43"/>
      <c r="O53" s="59"/>
      <c r="Q53" s="4"/>
      <c r="R53" s="43"/>
    </row>
    <row r="54" spans="3:18" ht="12.75">
      <c r="C54" s="43"/>
      <c r="D54" s="71"/>
      <c r="E54" s="43"/>
      <c r="F54" s="43"/>
      <c r="G54" s="68"/>
      <c r="H54" s="55"/>
      <c r="I54" s="43"/>
      <c r="J54" s="43"/>
      <c r="O54" s="59"/>
      <c r="Q54" s="4"/>
      <c r="R54" s="43"/>
    </row>
    <row r="55" spans="3:18" ht="12.75">
      <c r="C55" s="43"/>
      <c r="D55" s="71"/>
      <c r="E55" s="43"/>
      <c r="F55" s="43"/>
      <c r="G55" s="68"/>
      <c r="H55" s="55"/>
      <c r="I55" s="43"/>
      <c r="J55" s="43"/>
      <c r="O55" s="59"/>
      <c r="Q55" s="4"/>
      <c r="R55" s="43"/>
    </row>
    <row r="56" spans="3:18" ht="12.75">
      <c r="C56" s="43"/>
      <c r="D56" s="71"/>
      <c r="E56" s="43"/>
      <c r="F56" s="43"/>
      <c r="G56" s="68"/>
      <c r="H56" s="55"/>
      <c r="I56" s="43"/>
      <c r="J56" s="43"/>
      <c r="O56" s="59"/>
      <c r="Q56" s="4"/>
      <c r="R56" s="43"/>
    </row>
    <row r="57" spans="3:18" ht="12.75">
      <c r="C57" s="43"/>
      <c r="D57" s="71"/>
      <c r="E57" s="43"/>
      <c r="F57" s="43"/>
      <c r="G57" s="68"/>
      <c r="H57" s="55"/>
      <c r="I57" s="43"/>
      <c r="J57" s="43"/>
      <c r="O57" s="59"/>
      <c r="Q57" s="4"/>
      <c r="R57" s="43"/>
    </row>
    <row r="58" spans="3:18" ht="12.75">
      <c r="C58" s="43"/>
      <c r="D58" s="71"/>
      <c r="E58" s="43"/>
      <c r="F58" s="43"/>
      <c r="G58" s="68"/>
      <c r="H58" s="55"/>
      <c r="I58" s="43"/>
      <c r="J58" s="43"/>
      <c r="O58" s="59"/>
      <c r="Q58" s="4"/>
      <c r="R58" s="43"/>
    </row>
    <row r="59" spans="3:18" ht="12.75">
      <c r="C59" s="43"/>
      <c r="D59" s="71"/>
      <c r="E59" s="43"/>
      <c r="F59" s="43"/>
      <c r="G59" s="68"/>
      <c r="H59" s="55"/>
      <c r="I59" s="43"/>
      <c r="J59" s="43"/>
      <c r="O59" s="59"/>
      <c r="Q59" s="4"/>
      <c r="R59" s="43"/>
    </row>
    <row r="60" spans="3:18" ht="12.75">
      <c r="C60" s="43"/>
      <c r="D60" s="71"/>
      <c r="E60" s="43"/>
      <c r="F60" s="43"/>
      <c r="G60" s="68"/>
      <c r="H60" s="55"/>
      <c r="I60" s="43"/>
      <c r="J60" s="43"/>
      <c r="O60" s="59"/>
      <c r="Q60" s="4"/>
      <c r="R60" s="43"/>
    </row>
    <row r="61" spans="3:18" ht="12.75">
      <c r="C61" s="43"/>
      <c r="D61" s="71"/>
      <c r="E61" s="43"/>
      <c r="F61" s="43"/>
      <c r="G61" s="68"/>
      <c r="H61" s="55"/>
      <c r="I61" s="43"/>
      <c r="J61" s="43"/>
      <c r="O61" s="59"/>
      <c r="Q61" s="4"/>
      <c r="R61" s="43"/>
    </row>
    <row r="62" spans="3:18" ht="12.75">
      <c r="C62" s="43"/>
      <c r="D62" s="71"/>
      <c r="E62" s="43"/>
      <c r="F62" s="43"/>
      <c r="G62" s="68"/>
      <c r="H62" s="55"/>
      <c r="I62" s="43"/>
      <c r="J62" s="43"/>
      <c r="O62" s="59"/>
      <c r="Q62" s="4"/>
      <c r="R62" s="43"/>
    </row>
    <row r="63" spans="3:18" ht="12.75">
      <c r="C63" s="43"/>
      <c r="D63" s="71"/>
      <c r="E63" s="43"/>
      <c r="F63" s="43"/>
      <c r="G63" s="68"/>
      <c r="H63" s="55"/>
      <c r="I63" s="43"/>
      <c r="J63" s="43"/>
      <c r="O63" s="59"/>
      <c r="Q63" s="4"/>
      <c r="R63" s="43"/>
    </row>
    <row r="64" spans="3:18" ht="12.75">
      <c r="C64" s="43"/>
      <c r="D64" s="71"/>
      <c r="E64" s="43"/>
      <c r="F64" s="43"/>
      <c r="G64" s="68"/>
      <c r="H64" s="55"/>
      <c r="I64" s="43"/>
      <c r="J64" s="43"/>
      <c r="O64" s="59"/>
      <c r="Q64" s="4"/>
      <c r="R64" s="43"/>
    </row>
    <row r="65" spans="3:18" ht="12.75">
      <c r="C65" s="43"/>
      <c r="D65" s="71"/>
      <c r="E65" s="43"/>
      <c r="F65" s="43"/>
      <c r="G65" s="68"/>
      <c r="H65" s="55"/>
      <c r="I65" s="43"/>
      <c r="J65" s="43"/>
      <c r="O65" s="59"/>
      <c r="Q65" s="4"/>
      <c r="R65" s="43"/>
    </row>
    <row r="66" spans="3:18" ht="12.75">
      <c r="C66" s="43"/>
      <c r="D66" s="71"/>
      <c r="E66" s="43"/>
      <c r="F66" s="43"/>
      <c r="G66" s="68"/>
      <c r="H66" s="55"/>
      <c r="I66" s="43"/>
      <c r="J66" s="43"/>
      <c r="O66" s="59"/>
      <c r="Q66" s="4"/>
      <c r="R66" s="43"/>
    </row>
    <row r="67" spans="3:18" ht="12.75">
      <c r="C67" s="43"/>
      <c r="D67" s="71"/>
      <c r="E67" s="43"/>
      <c r="F67" s="43"/>
      <c r="G67" s="68"/>
      <c r="H67" s="55"/>
      <c r="I67" s="43"/>
      <c r="J67" s="43"/>
      <c r="O67" s="59"/>
      <c r="Q67" s="4"/>
      <c r="R67" s="43"/>
    </row>
    <row r="68" spans="3:18" ht="12.75">
      <c r="C68" s="43"/>
      <c r="D68" s="71"/>
      <c r="E68" s="43"/>
      <c r="F68" s="43"/>
      <c r="G68" s="68"/>
      <c r="H68" s="55"/>
      <c r="I68" s="43"/>
      <c r="J68" s="43"/>
      <c r="O68" s="59"/>
      <c r="Q68" s="4"/>
      <c r="R68" s="43"/>
    </row>
    <row r="69" spans="3:18" ht="12.75">
      <c r="C69" s="43"/>
      <c r="D69" s="71"/>
      <c r="E69" s="43"/>
      <c r="F69" s="43"/>
      <c r="G69" s="68"/>
      <c r="H69" s="55"/>
      <c r="I69" s="43"/>
      <c r="J69" s="43"/>
      <c r="O69" s="59"/>
      <c r="Q69" s="4"/>
      <c r="R69" s="43"/>
    </row>
    <row r="70" spans="3:18" ht="12.75">
      <c r="C70" s="43"/>
      <c r="D70" s="71"/>
      <c r="E70" s="43"/>
      <c r="F70" s="43"/>
      <c r="G70" s="68"/>
      <c r="H70" s="55"/>
      <c r="I70" s="43"/>
      <c r="J70" s="43"/>
      <c r="O70" s="59"/>
      <c r="Q70" s="4"/>
      <c r="R70" s="43"/>
    </row>
    <row r="71" spans="3:18" ht="12.75">
      <c r="C71" s="43"/>
      <c r="D71" s="71"/>
      <c r="E71" s="43"/>
      <c r="F71" s="43"/>
      <c r="G71" s="68"/>
      <c r="H71" s="55"/>
      <c r="I71" s="43"/>
      <c r="J71" s="43"/>
      <c r="O71" s="59"/>
      <c r="Q71" s="4"/>
      <c r="R71" s="43"/>
    </row>
    <row r="72" spans="3:18" ht="12.75">
      <c r="C72" s="43"/>
      <c r="D72" s="71"/>
      <c r="E72" s="43"/>
      <c r="F72" s="43"/>
      <c r="G72" s="68"/>
      <c r="H72" s="55"/>
      <c r="I72" s="43"/>
      <c r="J72" s="43"/>
      <c r="O72" s="59"/>
      <c r="Q72" s="4"/>
      <c r="R72" s="43"/>
    </row>
    <row r="73" spans="3:18" ht="12.75">
      <c r="C73" s="43"/>
      <c r="D73" s="71"/>
      <c r="E73" s="43"/>
      <c r="F73" s="43"/>
      <c r="G73" s="68"/>
      <c r="H73" s="55"/>
      <c r="I73" s="43"/>
      <c r="J73" s="43"/>
      <c r="O73" s="59"/>
      <c r="Q73" s="4"/>
      <c r="R73" s="43"/>
    </row>
    <row r="74" spans="3:18" ht="12.75">
      <c r="C74" s="43"/>
      <c r="D74" s="71"/>
      <c r="E74" s="43"/>
      <c r="F74" s="43"/>
      <c r="G74" s="68"/>
      <c r="H74" s="55"/>
      <c r="I74" s="43"/>
      <c r="J74" s="43"/>
      <c r="O74" s="59"/>
      <c r="Q74" s="4"/>
      <c r="R74" s="43"/>
    </row>
    <row r="75" spans="3:18" ht="12.75">
      <c r="C75" s="43"/>
      <c r="D75" s="71"/>
      <c r="E75" s="43"/>
      <c r="F75" s="43"/>
      <c r="G75" s="68"/>
      <c r="H75" s="55"/>
      <c r="I75" s="43"/>
      <c r="J75" s="43"/>
      <c r="O75" s="59"/>
      <c r="Q75" s="4"/>
      <c r="R75" s="43"/>
    </row>
    <row r="76" spans="3:18" ht="12.75">
      <c r="C76" s="43"/>
      <c r="D76" s="71"/>
      <c r="E76" s="43"/>
      <c r="F76" s="43"/>
      <c r="G76" s="68"/>
      <c r="H76" s="55"/>
      <c r="I76" s="43"/>
      <c r="J76" s="43"/>
      <c r="O76" s="59"/>
      <c r="Q76" s="4"/>
      <c r="R76" s="43"/>
    </row>
    <row r="77" spans="3:18" ht="12.75">
      <c r="C77" s="43"/>
      <c r="D77" s="71"/>
      <c r="E77" s="43"/>
      <c r="F77" s="43"/>
      <c r="G77" s="68"/>
      <c r="H77" s="55"/>
      <c r="I77" s="43"/>
      <c r="J77" s="43"/>
      <c r="O77" s="59"/>
      <c r="Q77" s="4"/>
      <c r="R77" s="43"/>
    </row>
    <row r="78" spans="3:18" ht="12.75">
      <c r="C78" s="43"/>
      <c r="D78" s="71"/>
      <c r="E78" s="43"/>
      <c r="F78" s="43"/>
      <c r="G78" s="68"/>
      <c r="H78" s="55"/>
      <c r="I78" s="43"/>
      <c r="J78" s="43"/>
      <c r="O78" s="59"/>
      <c r="Q78" s="4"/>
      <c r="R78" s="43"/>
    </row>
    <row r="79" spans="3:18" ht="12.75">
      <c r="C79" s="43"/>
      <c r="D79" s="71"/>
      <c r="E79" s="43"/>
      <c r="F79" s="43"/>
      <c r="G79" s="68"/>
      <c r="H79" s="55"/>
      <c r="I79" s="43"/>
      <c r="J79" s="43"/>
      <c r="O79" s="59"/>
      <c r="Q79" s="4"/>
      <c r="R79" s="43"/>
    </row>
    <row r="80" spans="3:18" ht="12.75">
      <c r="C80" s="43"/>
      <c r="D80" s="71"/>
      <c r="E80" s="43"/>
      <c r="F80" s="43"/>
      <c r="G80" s="68"/>
      <c r="H80" s="55"/>
      <c r="I80" s="43"/>
      <c r="J80" s="43"/>
      <c r="O80" s="59"/>
      <c r="Q80" s="4"/>
      <c r="R80" s="43"/>
    </row>
    <row r="81" spans="3:18" ht="12.75">
      <c r="C81" s="43"/>
      <c r="D81" s="71"/>
      <c r="E81" s="43"/>
      <c r="F81" s="43"/>
      <c r="G81" s="68"/>
      <c r="H81" s="55"/>
      <c r="I81" s="43"/>
      <c r="J81" s="43"/>
      <c r="O81" s="59"/>
      <c r="Q81" s="4"/>
      <c r="R81" s="43"/>
    </row>
    <row r="82" spans="3:18" ht="12.75">
      <c r="C82" s="43"/>
      <c r="D82" s="71"/>
      <c r="E82" s="43"/>
      <c r="F82" s="43"/>
      <c r="G82" s="68"/>
      <c r="H82" s="55"/>
      <c r="I82" s="43"/>
      <c r="J82" s="43"/>
      <c r="O82" s="59"/>
      <c r="Q82" s="4"/>
      <c r="R82" s="43"/>
    </row>
    <row r="83" spans="3:18" ht="12.75">
      <c r="C83" s="43"/>
      <c r="D83" s="71"/>
      <c r="E83" s="43"/>
      <c r="F83" s="43"/>
      <c r="G83" s="68"/>
      <c r="H83" s="55"/>
      <c r="I83" s="43"/>
      <c r="J83" s="43"/>
      <c r="O83" s="59"/>
      <c r="Q83" s="4"/>
      <c r="R83" s="43"/>
    </row>
    <row r="84" spans="3:18" ht="12.75">
      <c r="C84" s="43"/>
      <c r="D84" s="71"/>
      <c r="E84" s="43"/>
      <c r="F84" s="43"/>
      <c r="G84" s="68"/>
      <c r="H84" s="55"/>
      <c r="I84" s="43"/>
      <c r="J84" s="43"/>
      <c r="O84" s="59"/>
      <c r="Q84" s="4"/>
      <c r="R84" s="43"/>
    </row>
    <row r="85" spans="3:18" ht="12.75">
      <c r="C85" s="43"/>
      <c r="D85" s="71"/>
      <c r="E85" s="43"/>
      <c r="F85" s="43"/>
      <c r="G85" s="68"/>
      <c r="H85" s="55"/>
      <c r="I85" s="43"/>
      <c r="J85" s="43"/>
      <c r="O85" s="59"/>
      <c r="Q85" s="4"/>
      <c r="R85" s="43"/>
    </row>
    <row r="86" spans="3:18" ht="12.75">
      <c r="C86" s="43"/>
      <c r="D86" s="71"/>
      <c r="E86" s="43"/>
      <c r="F86" s="43"/>
      <c r="G86" s="68"/>
      <c r="H86" s="55"/>
      <c r="I86" s="43"/>
      <c r="J86" s="43"/>
      <c r="O86" s="59"/>
      <c r="Q86" s="4"/>
      <c r="R86" s="43"/>
    </row>
    <row r="87" spans="3:18" ht="12.75">
      <c r="C87" s="43"/>
      <c r="D87" s="71"/>
      <c r="E87" s="43"/>
      <c r="F87" s="43"/>
      <c r="G87" s="68"/>
      <c r="H87" s="55"/>
      <c r="I87" s="43"/>
      <c r="J87" s="43"/>
      <c r="O87" s="59"/>
      <c r="Q87" s="4"/>
      <c r="R87" s="43"/>
    </row>
    <row r="88" spans="3:18" ht="12.75">
      <c r="C88" s="43"/>
      <c r="D88" s="71"/>
      <c r="E88" s="43"/>
      <c r="F88" s="43"/>
      <c r="G88" s="68"/>
      <c r="H88" s="55"/>
      <c r="I88" s="43"/>
      <c r="J88" s="43"/>
      <c r="O88" s="59"/>
      <c r="Q88" s="4"/>
      <c r="R88" s="43"/>
    </row>
    <row r="89" spans="3:18" ht="12.75">
      <c r="C89" s="43"/>
      <c r="D89" s="71"/>
      <c r="E89" s="43"/>
      <c r="F89" s="43"/>
      <c r="G89" s="68"/>
      <c r="H89" s="55"/>
      <c r="I89" s="43"/>
      <c r="J89" s="43"/>
      <c r="O89" s="59"/>
      <c r="Q89" s="4"/>
      <c r="R89" s="43"/>
    </row>
    <row r="90" spans="3:18" ht="12.75">
      <c r="C90" s="43"/>
      <c r="D90" s="71"/>
      <c r="E90" s="43"/>
      <c r="F90" s="43"/>
      <c r="G90" s="68"/>
      <c r="H90" s="55"/>
      <c r="I90" s="43"/>
      <c r="J90" s="43"/>
      <c r="O90" s="59"/>
      <c r="Q90" s="4"/>
      <c r="R90" s="43"/>
    </row>
    <row r="91" spans="3:18" ht="12.75">
      <c r="C91" s="43"/>
      <c r="D91" s="71"/>
      <c r="E91" s="43"/>
      <c r="F91" s="43"/>
      <c r="G91" s="68"/>
      <c r="H91" s="55"/>
      <c r="I91" s="43"/>
      <c r="J91" s="43"/>
      <c r="O91" s="59"/>
      <c r="Q91" s="4"/>
      <c r="R91" s="43"/>
    </row>
    <row r="92" spans="3:18" ht="12.75">
      <c r="C92" s="43"/>
      <c r="D92" s="71"/>
      <c r="E92" s="43"/>
      <c r="F92" s="43"/>
      <c r="G92" s="68"/>
      <c r="H92" s="55"/>
      <c r="I92" s="43"/>
      <c r="J92" s="43"/>
      <c r="O92" s="59"/>
      <c r="Q92" s="4"/>
      <c r="R92" s="43"/>
    </row>
    <row r="93" spans="3:18" ht="12.75">
      <c r="C93" s="43"/>
      <c r="D93" s="71"/>
      <c r="E93" s="43"/>
      <c r="F93" s="43"/>
      <c r="G93" s="68"/>
      <c r="H93" s="55"/>
      <c r="I93" s="43"/>
      <c r="J93" s="43"/>
      <c r="O93" s="59"/>
      <c r="Q93" s="4"/>
      <c r="R93" s="43"/>
    </row>
    <row r="94" spans="3:18" ht="12.75">
      <c r="C94" s="43"/>
      <c r="D94" s="71"/>
      <c r="E94" s="43"/>
      <c r="F94" s="43"/>
      <c r="G94" s="68"/>
      <c r="H94" s="55"/>
      <c r="I94" s="43"/>
      <c r="J94" s="43"/>
      <c r="O94" s="59"/>
      <c r="Q94" s="4"/>
      <c r="R94" s="43"/>
    </row>
    <row r="95" spans="3:18" ht="12.75">
      <c r="C95" s="43"/>
      <c r="D95" s="71"/>
      <c r="E95" s="43"/>
      <c r="F95" s="43"/>
      <c r="G95" s="68"/>
      <c r="H95" s="55"/>
      <c r="I95" s="43"/>
      <c r="J95" s="43"/>
      <c r="O95" s="59"/>
      <c r="Q95" s="4"/>
      <c r="R95" s="43"/>
    </row>
    <row r="96" spans="3:18" ht="12.75">
      <c r="C96" s="43"/>
      <c r="D96" s="71"/>
      <c r="E96" s="43"/>
      <c r="F96" s="43"/>
      <c r="G96" s="68"/>
      <c r="H96" s="55"/>
      <c r="I96" s="43"/>
      <c r="J96" s="43"/>
      <c r="O96" s="59"/>
      <c r="Q96" s="4"/>
      <c r="R96" s="43"/>
    </row>
    <row r="97" spans="3:18" ht="12.75">
      <c r="C97" s="43"/>
      <c r="D97" s="71"/>
      <c r="E97" s="43"/>
      <c r="F97" s="43"/>
      <c r="G97" s="68"/>
      <c r="H97" s="55"/>
      <c r="I97" s="43"/>
      <c r="J97" s="43"/>
      <c r="O97" s="59"/>
      <c r="Q97" s="4"/>
      <c r="R97" s="43"/>
    </row>
    <row r="98" spans="3:18" ht="12.75">
      <c r="C98" s="43"/>
      <c r="D98" s="71"/>
      <c r="E98" s="43"/>
      <c r="F98" s="43"/>
      <c r="G98" s="68"/>
      <c r="H98" s="55"/>
      <c r="I98" s="43"/>
      <c r="J98" s="43"/>
      <c r="O98" s="59"/>
      <c r="Q98" s="4"/>
      <c r="R98" s="43"/>
    </row>
    <row r="99" spans="3:18" ht="12.75">
      <c r="C99" s="43"/>
      <c r="D99" s="71"/>
      <c r="E99" s="43"/>
      <c r="F99" s="43"/>
      <c r="G99" s="68"/>
      <c r="H99" s="55"/>
      <c r="I99" s="43"/>
      <c r="J99" s="43"/>
      <c r="O99" s="59"/>
      <c r="Q99" s="4"/>
      <c r="R99" s="43"/>
    </row>
    <row r="100" spans="3:18" ht="12.75">
      <c r="C100" s="43"/>
      <c r="D100" s="71"/>
      <c r="E100" s="43"/>
      <c r="F100" s="43"/>
      <c r="G100" s="68"/>
      <c r="H100" s="55"/>
      <c r="I100" s="43"/>
      <c r="J100" s="43"/>
      <c r="O100" s="59"/>
      <c r="Q100" s="4"/>
      <c r="R100" s="43"/>
    </row>
    <row r="101" spans="3:18" ht="12.75">
      <c r="C101" s="43"/>
      <c r="D101" s="71"/>
      <c r="E101" s="43"/>
      <c r="F101" s="43"/>
      <c r="G101" s="68"/>
      <c r="H101" s="55"/>
      <c r="I101" s="43"/>
      <c r="J101" s="43"/>
      <c r="O101" s="59"/>
      <c r="Q101" s="4"/>
      <c r="R101" s="43"/>
    </row>
    <row r="102" spans="3:18" ht="12.75">
      <c r="C102" s="43"/>
      <c r="D102" s="71"/>
      <c r="E102" s="43"/>
      <c r="F102" s="43"/>
      <c r="G102" s="68"/>
      <c r="H102" s="55"/>
      <c r="I102" s="43"/>
      <c r="J102" s="43"/>
      <c r="O102" s="59"/>
      <c r="Q102" s="4"/>
      <c r="R102" s="43"/>
    </row>
    <row r="103" spans="3:18" ht="12.75">
      <c r="C103" s="43"/>
      <c r="D103" s="71"/>
      <c r="E103" s="43"/>
      <c r="F103" s="43"/>
      <c r="G103" s="68"/>
      <c r="H103" s="55"/>
      <c r="I103" s="43"/>
      <c r="J103" s="43"/>
      <c r="O103" s="59"/>
      <c r="Q103" s="4"/>
      <c r="R103" s="43"/>
    </row>
    <row r="104" spans="3:18" ht="12.75">
      <c r="C104" s="43"/>
      <c r="D104" s="71"/>
      <c r="E104" s="43"/>
      <c r="F104" s="43"/>
      <c r="G104" s="68"/>
      <c r="H104" s="55"/>
      <c r="I104" s="43"/>
      <c r="J104" s="43"/>
      <c r="O104" s="59"/>
      <c r="Q104" s="4"/>
      <c r="R104" s="43"/>
    </row>
    <row r="105" spans="3:18" ht="12.75">
      <c r="C105" s="43"/>
      <c r="D105" s="71"/>
      <c r="E105" s="43"/>
      <c r="F105" s="43"/>
      <c r="G105" s="68"/>
      <c r="H105" s="55"/>
      <c r="I105" s="43"/>
      <c r="J105" s="43"/>
      <c r="O105" s="59"/>
      <c r="Q105" s="4"/>
      <c r="R105" s="43"/>
    </row>
    <row r="106" spans="3:18" ht="12.75">
      <c r="C106" s="43"/>
      <c r="D106" s="71"/>
      <c r="E106" s="43"/>
      <c r="F106" s="43"/>
      <c r="G106" s="68"/>
      <c r="H106" s="55"/>
      <c r="I106" s="43"/>
      <c r="J106" s="43"/>
      <c r="O106" s="59"/>
      <c r="Q106" s="4"/>
      <c r="R106" s="43"/>
    </row>
    <row r="107" spans="3:18" ht="12.75">
      <c r="C107" s="43"/>
      <c r="D107" s="71"/>
      <c r="E107" s="43"/>
      <c r="F107" s="43"/>
      <c r="G107" s="68"/>
      <c r="H107" s="55"/>
      <c r="I107" s="43"/>
      <c r="J107" s="43"/>
      <c r="O107" s="59"/>
      <c r="Q107" s="4"/>
      <c r="R107" s="43"/>
    </row>
    <row r="108" spans="3:18" ht="12.75">
      <c r="C108" s="43"/>
      <c r="D108" s="71"/>
      <c r="E108" s="43"/>
      <c r="F108" s="43"/>
      <c r="G108" s="68"/>
      <c r="H108" s="55"/>
      <c r="I108" s="43"/>
      <c r="J108" s="43"/>
      <c r="O108" s="59"/>
      <c r="Q108" s="4"/>
      <c r="R108" s="43"/>
    </row>
    <row r="109" spans="3:18" ht="12.75">
      <c r="C109" s="43"/>
      <c r="D109" s="71"/>
      <c r="E109" s="43"/>
      <c r="F109" s="43"/>
      <c r="G109" s="68"/>
      <c r="H109" s="55"/>
      <c r="I109" s="43"/>
      <c r="J109" s="43"/>
      <c r="O109" s="59"/>
      <c r="Q109" s="4"/>
      <c r="R109" s="43"/>
    </row>
    <row r="110" spans="3:18" ht="12.75">
      <c r="C110" s="43"/>
      <c r="D110" s="71"/>
      <c r="E110" s="43"/>
      <c r="F110" s="43"/>
      <c r="G110" s="68"/>
      <c r="H110" s="55"/>
      <c r="I110" s="43"/>
      <c r="J110" s="43"/>
      <c r="O110" s="59"/>
      <c r="Q110" s="4"/>
      <c r="R110" s="43"/>
    </row>
    <row r="111" spans="3:18" ht="12.75">
      <c r="C111" s="43"/>
      <c r="D111" s="71"/>
      <c r="E111" s="43"/>
      <c r="F111" s="43"/>
      <c r="G111" s="68"/>
      <c r="H111" s="55"/>
      <c r="I111" s="43"/>
      <c r="J111" s="43"/>
      <c r="O111" s="59"/>
      <c r="Q111" s="4"/>
      <c r="R111" s="43"/>
    </row>
    <row r="112" spans="3:18" ht="12.75">
      <c r="C112" s="43"/>
      <c r="D112" s="71"/>
      <c r="E112" s="43"/>
      <c r="F112" s="43"/>
      <c r="G112" s="68"/>
      <c r="H112" s="55"/>
      <c r="I112" s="43"/>
      <c r="J112" s="43"/>
      <c r="O112" s="59"/>
      <c r="Q112" s="4"/>
      <c r="R112" s="43"/>
    </row>
    <row r="113" spans="3:18" ht="12.75">
      <c r="C113" s="43"/>
      <c r="D113" s="71"/>
      <c r="E113" s="43"/>
      <c r="F113" s="43"/>
      <c r="G113" s="68"/>
      <c r="H113" s="55"/>
      <c r="I113" s="43"/>
      <c r="J113" s="43"/>
      <c r="O113" s="59"/>
      <c r="Q113" s="4"/>
      <c r="R113" s="43"/>
    </row>
    <row r="114" spans="3:18" ht="12.75">
      <c r="C114" s="43"/>
      <c r="D114" s="71"/>
      <c r="E114" s="43"/>
      <c r="F114" s="43"/>
      <c r="G114" s="68"/>
      <c r="H114" s="55"/>
      <c r="I114" s="43"/>
      <c r="J114" s="43"/>
      <c r="O114" s="59"/>
      <c r="Q114" s="4"/>
      <c r="R114" s="43"/>
    </row>
    <row r="115" spans="3:18" ht="12.75">
      <c r="C115" s="43"/>
      <c r="D115" s="71"/>
      <c r="E115" s="43"/>
      <c r="F115" s="43"/>
      <c r="G115" s="68"/>
      <c r="H115" s="55"/>
      <c r="I115" s="43"/>
      <c r="J115" s="43"/>
      <c r="O115" s="59"/>
      <c r="Q115" s="4"/>
      <c r="R115" s="43"/>
    </row>
    <row r="116" spans="3:18" ht="12.75">
      <c r="C116" s="43"/>
      <c r="D116" s="71"/>
      <c r="E116" s="43"/>
      <c r="F116" s="43"/>
      <c r="G116" s="68"/>
      <c r="H116" s="55"/>
      <c r="I116" s="43"/>
      <c r="J116" s="43"/>
      <c r="O116" s="59"/>
      <c r="Q116" s="4"/>
      <c r="R116" s="43"/>
    </row>
    <row r="117" spans="3:18" ht="12.75">
      <c r="C117" s="43"/>
      <c r="D117" s="71"/>
      <c r="E117" s="43"/>
      <c r="F117" s="43"/>
      <c r="G117" s="68"/>
      <c r="H117" s="55"/>
      <c r="I117" s="43"/>
      <c r="J117" s="43"/>
      <c r="O117" s="59"/>
      <c r="Q117" s="4"/>
      <c r="R117" s="43"/>
    </row>
    <row r="118" spans="3:18" ht="12.75">
      <c r="C118" s="43"/>
      <c r="D118" s="71"/>
      <c r="E118" s="43"/>
      <c r="F118" s="43"/>
      <c r="G118" s="68"/>
      <c r="H118" s="55"/>
      <c r="I118" s="43"/>
      <c r="J118" s="43"/>
      <c r="O118" s="59"/>
      <c r="Q118" s="4"/>
      <c r="R118" s="43"/>
    </row>
    <row r="119" spans="3:18" ht="12.75">
      <c r="C119" s="43"/>
      <c r="D119" s="71"/>
      <c r="E119" s="43"/>
      <c r="F119" s="43"/>
      <c r="G119" s="68"/>
      <c r="H119" s="55"/>
      <c r="I119" s="43"/>
      <c r="J119" s="43"/>
      <c r="O119" s="59"/>
      <c r="Q119" s="4"/>
      <c r="R119" s="43"/>
    </row>
    <row r="120" spans="3:18" ht="12.75">
      <c r="C120" s="43"/>
      <c r="D120" s="71"/>
      <c r="E120" s="43"/>
      <c r="F120" s="43"/>
      <c r="G120" s="68"/>
      <c r="H120" s="55"/>
      <c r="I120" s="43"/>
      <c r="J120" s="43"/>
      <c r="O120" s="59"/>
      <c r="Q120" s="4"/>
      <c r="R120" s="43"/>
    </row>
    <row r="121" spans="3:18" ht="12.75">
      <c r="C121" s="43"/>
      <c r="D121" s="71"/>
      <c r="E121" s="43"/>
      <c r="F121" s="43"/>
      <c r="G121" s="68"/>
      <c r="H121" s="55"/>
      <c r="I121" s="43"/>
      <c r="J121" s="43"/>
      <c r="O121" s="59"/>
      <c r="Q121" s="4"/>
      <c r="R121" s="43"/>
    </row>
    <row r="122" spans="3:18" ht="12.75">
      <c r="C122" s="43"/>
      <c r="D122" s="71"/>
      <c r="E122" s="43"/>
      <c r="F122" s="43"/>
      <c r="G122" s="68"/>
      <c r="H122" s="55"/>
      <c r="I122" s="43"/>
      <c r="J122" s="43"/>
      <c r="O122" s="59"/>
      <c r="Q122" s="4"/>
      <c r="R122" s="43"/>
    </row>
    <row r="123" spans="3:18" ht="12.75">
      <c r="C123" s="43"/>
      <c r="D123" s="71"/>
      <c r="E123" s="43"/>
      <c r="F123" s="43"/>
      <c r="G123" s="68"/>
      <c r="H123" s="55"/>
      <c r="I123" s="43"/>
      <c r="J123" s="43"/>
      <c r="O123" s="59"/>
      <c r="Q123" s="4"/>
      <c r="R123" s="43"/>
    </row>
    <row r="124" spans="3:18" ht="12.75">
      <c r="C124" s="43"/>
      <c r="D124" s="71"/>
      <c r="E124" s="43"/>
      <c r="F124" s="43"/>
      <c r="G124" s="68"/>
      <c r="H124" s="55"/>
      <c r="I124" s="43"/>
      <c r="J124" s="43"/>
      <c r="O124" s="59"/>
      <c r="Q124" s="4"/>
      <c r="R124" s="43"/>
    </row>
    <row r="125" spans="3:18" ht="12.75">
      <c r="C125" s="43"/>
      <c r="D125" s="71"/>
      <c r="E125" s="43"/>
      <c r="F125" s="43"/>
      <c r="G125" s="68"/>
      <c r="H125" s="55"/>
      <c r="I125" s="43"/>
      <c r="J125" s="43"/>
      <c r="O125" s="59"/>
      <c r="Q125" s="4"/>
      <c r="R125" s="43"/>
    </row>
    <row r="126" spans="3:18" ht="12.75">
      <c r="C126" s="43"/>
      <c r="D126" s="71"/>
      <c r="E126" s="43"/>
      <c r="F126" s="43"/>
      <c r="G126" s="68"/>
      <c r="H126" s="55"/>
      <c r="I126" s="43"/>
      <c r="J126" s="43"/>
      <c r="O126" s="59"/>
      <c r="Q126" s="4"/>
      <c r="R126" s="43"/>
    </row>
    <row r="127" spans="3:18" ht="12.75">
      <c r="C127" s="43"/>
      <c r="D127" s="71"/>
      <c r="E127" s="43"/>
      <c r="F127" s="43"/>
      <c r="G127" s="68"/>
      <c r="H127" s="55"/>
      <c r="I127" s="43"/>
      <c r="J127" s="43"/>
      <c r="O127" s="59"/>
      <c r="Q127" s="4"/>
      <c r="R127" s="43"/>
    </row>
    <row r="128" spans="3:18" ht="12.75">
      <c r="C128" s="43"/>
      <c r="D128" s="71"/>
      <c r="E128" s="43"/>
      <c r="F128" s="43"/>
      <c r="G128" s="68"/>
      <c r="H128" s="55"/>
      <c r="I128" s="43"/>
      <c r="J128" s="43"/>
      <c r="O128" s="59"/>
      <c r="Q128" s="4"/>
      <c r="R128" s="43"/>
    </row>
    <row r="129" spans="3:18" ht="12.75">
      <c r="C129" s="43"/>
      <c r="D129" s="71"/>
      <c r="E129" s="43"/>
      <c r="F129" s="43"/>
      <c r="G129" s="68"/>
      <c r="H129" s="55"/>
      <c r="I129" s="43"/>
      <c r="J129" s="43"/>
      <c r="O129" s="59"/>
      <c r="Q129" s="4"/>
      <c r="R129" s="43"/>
    </row>
    <row r="130" spans="3:18" ht="12.75">
      <c r="C130" s="43"/>
      <c r="D130" s="71"/>
      <c r="E130" s="43"/>
      <c r="F130" s="43"/>
      <c r="G130" s="68"/>
      <c r="H130" s="55"/>
      <c r="I130" s="43"/>
      <c r="J130" s="43"/>
      <c r="O130" s="59"/>
      <c r="Q130" s="4"/>
      <c r="R130" s="43"/>
    </row>
    <row r="131" spans="3:18" ht="12.75">
      <c r="C131" s="43"/>
      <c r="D131" s="71"/>
      <c r="E131" s="43"/>
      <c r="F131" s="43"/>
      <c r="G131" s="68"/>
      <c r="H131" s="55"/>
      <c r="I131" s="43"/>
      <c r="J131" s="43"/>
      <c r="O131" s="59"/>
      <c r="Q131" s="4"/>
      <c r="R131" s="43"/>
    </row>
    <row r="132" spans="3:18" ht="12.75">
      <c r="C132" s="43"/>
      <c r="D132" s="71"/>
      <c r="E132" s="43"/>
      <c r="F132" s="43"/>
      <c r="G132" s="68"/>
      <c r="H132" s="55"/>
      <c r="I132" s="43"/>
      <c r="J132" s="43"/>
      <c r="O132" s="59"/>
      <c r="Q132" s="4"/>
      <c r="R132" s="43"/>
    </row>
    <row r="133" spans="3:18" ht="12.75">
      <c r="C133" s="43"/>
      <c r="D133" s="71"/>
      <c r="E133" s="43"/>
      <c r="F133" s="43"/>
      <c r="G133" s="68"/>
      <c r="H133" s="55"/>
      <c r="I133" s="43"/>
      <c r="J133" s="43"/>
      <c r="O133" s="59"/>
      <c r="Q133" s="4"/>
      <c r="R133" s="43"/>
    </row>
    <row r="134" spans="3:18" ht="12.75">
      <c r="C134" s="43"/>
      <c r="D134" s="71"/>
      <c r="E134" s="43"/>
      <c r="F134" s="43"/>
      <c r="G134" s="68"/>
      <c r="H134" s="55"/>
      <c r="I134" s="43"/>
      <c r="J134" s="43"/>
      <c r="O134" s="59"/>
      <c r="Q134" s="4"/>
      <c r="R134" s="43"/>
    </row>
    <row r="135" spans="3:18" ht="12.75">
      <c r="C135" s="43"/>
      <c r="D135" s="71"/>
      <c r="E135" s="43"/>
      <c r="F135" s="43"/>
      <c r="G135" s="68"/>
      <c r="H135" s="55"/>
      <c r="I135" s="43"/>
      <c r="J135" s="43"/>
      <c r="O135" s="59"/>
      <c r="Q135" s="4"/>
      <c r="R135" s="43"/>
    </row>
    <row r="136" spans="3:18" ht="12.75">
      <c r="C136" s="43"/>
      <c r="D136" s="71"/>
      <c r="E136" s="43"/>
      <c r="F136" s="43"/>
      <c r="G136" s="68"/>
      <c r="H136" s="55"/>
      <c r="I136" s="43"/>
      <c r="J136" s="43"/>
      <c r="O136" s="59"/>
      <c r="Q136" s="4"/>
      <c r="R136" s="43"/>
    </row>
    <row r="137" spans="3:18" ht="12.75">
      <c r="C137" s="43"/>
      <c r="D137" s="71"/>
      <c r="E137" s="43"/>
      <c r="F137" s="43"/>
      <c r="G137" s="68"/>
      <c r="H137" s="55"/>
      <c r="I137" s="43"/>
      <c r="J137" s="43"/>
      <c r="O137" s="59"/>
      <c r="Q137" s="4"/>
      <c r="R137" s="43"/>
    </row>
    <row r="138" spans="3:18" ht="12.75">
      <c r="C138" s="43"/>
      <c r="D138" s="71"/>
      <c r="E138" s="43"/>
      <c r="F138" s="43"/>
      <c r="G138" s="68"/>
      <c r="H138" s="55"/>
      <c r="I138" s="43"/>
      <c r="J138" s="43"/>
      <c r="O138" s="59"/>
      <c r="Q138" s="4"/>
      <c r="R138" s="43"/>
    </row>
    <row r="139" spans="3:18" ht="12.75">
      <c r="C139" s="43"/>
      <c r="D139" s="71"/>
      <c r="E139" s="43"/>
      <c r="F139" s="43"/>
      <c r="G139" s="68"/>
      <c r="H139" s="55"/>
      <c r="I139" s="43"/>
      <c r="J139" s="43"/>
      <c r="O139" s="59"/>
      <c r="Q139" s="4"/>
      <c r="R139" s="43"/>
    </row>
    <row r="140" spans="3:18" ht="12.75">
      <c r="C140" s="43"/>
      <c r="D140" s="71"/>
      <c r="E140" s="43"/>
      <c r="F140" s="43"/>
      <c r="G140" s="68"/>
      <c r="H140" s="55"/>
      <c r="I140" s="43"/>
      <c r="J140" s="43"/>
      <c r="O140" s="59"/>
      <c r="Q140" s="4"/>
      <c r="R140" s="43"/>
    </row>
    <row r="141" spans="3:18" ht="12.75">
      <c r="C141" s="43"/>
      <c r="D141" s="71"/>
      <c r="E141" s="43"/>
      <c r="F141" s="43"/>
      <c r="G141" s="68"/>
      <c r="H141" s="55"/>
      <c r="I141" s="43"/>
      <c r="J141" s="43"/>
      <c r="O141" s="59"/>
      <c r="Q141" s="4"/>
      <c r="R141" s="43"/>
    </row>
    <row r="142" spans="3:18" ht="12.75">
      <c r="C142" s="43"/>
      <c r="D142" s="71"/>
      <c r="E142" s="43"/>
      <c r="F142" s="43"/>
      <c r="G142" s="68"/>
      <c r="H142" s="55"/>
      <c r="I142" s="43"/>
      <c r="J142" s="43"/>
      <c r="O142" s="59"/>
      <c r="Q142" s="4"/>
      <c r="R142" s="43"/>
    </row>
    <row r="143" spans="3:18" ht="12.75">
      <c r="C143" s="43"/>
      <c r="D143" s="71"/>
      <c r="E143" s="43"/>
      <c r="F143" s="43"/>
      <c r="G143" s="68"/>
      <c r="H143" s="55"/>
      <c r="I143" s="43"/>
      <c r="J143" s="43"/>
      <c r="O143" s="59"/>
      <c r="Q143" s="4"/>
      <c r="R143" s="43"/>
    </row>
    <row r="144" spans="3:18" ht="12.75">
      <c r="C144" s="43"/>
      <c r="D144" s="71"/>
      <c r="E144" s="43"/>
      <c r="F144" s="43"/>
      <c r="G144" s="68"/>
      <c r="H144" s="55"/>
      <c r="I144" s="43"/>
      <c r="J144" s="43"/>
      <c r="O144" s="59"/>
      <c r="Q144" s="4"/>
      <c r="R144" s="43"/>
    </row>
    <row r="145" spans="3:18" ht="12.75">
      <c r="C145" s="43"/>
      <c r="D145" s="71"/>
      <c r="E145" s="43"/>
      <c r="F145" s="43"/>
      <c r="G145" s="68"/>
      <c r="H145" s="55"/>
      <c r="I145" s="43"/>
      <c r="J145" s="43"/>
      <c r="O145" s="59"/>
      <c r="Q145" s="4"/>
      <c r="R145" s="43"/>
    </row>
    <row r="146" spans="3:18" ht="12.75">
      <c r="C146" s="43"/>
      <c r="D146" s="71"/>
      <c r="E146" s="43"/>
      <c r="F146" s="43"/>
      <c r="G146" s="68"/>
      <c r="H146" s="55"/>
      <c r="I146" s="43"/>
      <c r="J146" s="43"/>
      <c r="O146" s="59"/>
      <c r="Q146" s="4"/>
      <c r="R146" s="43"/>
    </row>
    <row r="147" spans="3:18" ht="12.75">
      <c r="C147" s="43"/>
      <c r="D147" s="71"/>
      <c r="E147" s="43"/>
      <c r="F147" s="43"/>
      <c r="G147" s="68"/>
      <c r="H147" s="55"/>
      <c r="I147" s="43"/>
      <c r="J147" s="43"/>
      <c r="O147" s="59"/>
      <c r="Q147" s="4"/>
      <c r="R147" s="43"/>
    </row>
    <row r="148" spans="3:18" ht="12.75">
      <c r="C148" s="43"/>
      <c r="D148" s="71"/>
      <c r="E148" s="43"/>
      <c r="F148" s="43"/>
      <c r="G148" s="68"/>
      <c r="H148" s="55"/>
      <c r="I148" s="43"/>
      <c r="J148" s="43"/>
      <c r="O148" s="59"/>
      <c r="Q148" s="4"/>
      <c r="R148" s="43"/>
    </row>
    <row r="149" spans="3:18" ht="12.75">
      <c r="C149" s="43"/>
      <c r="D149" s="71"/>
      <c r="E149" s="43"/>
      <c r="F149" s="43"/>
      <c r="G149" s="68"/>
      <c r="H149" s="55"/>
      <c r="I149" s="43"/>
      <c r="J149" s="43"/>
      <c r="O149" s="59"/>
      <c r="Q149" s="4"/>
      <c r="R149" s="43"/>
    </row>
    <row r="150" spans="3:18" ht="12.75">
      <c r="C150" s="43"/>
      <c r="D150" s="71"/>
      <c r="E150" s="43"/>
      <c r="F150" s="43"/>
      <c r="G150" s="68"/>
      <c r="H150" s="55"/>
      <c r="I150" s="43"/>
      <c r="J150" s="43"/>
      <c r="O150" s="59"/>
      <c r="Q150" s="4"/>
      <c r="R150" s="43"/>
    </row>
    <row r="151" spans="3:18" ht="12.75">
      <c r="C151" s="43"/>
      <c r="D151" s="71"/>
      <c r="E151" s="43"/>
      <c r="F151" s="43"/>
      <c r="G151" s="68"/>
      <c r="H151" s="55"/>
      <c r="I151" s="43"/>
      <c r="J151" s="43"/>
      <c r="O151" s="59"/>
      <c r="Q151" s="4"/>
      <c r="R151" s="43"/>
    </row>
    <row r="152" spans="3:18" ht="12.75">
      <c r="C152" s="43"/>
      <c r="D152" s="71"/>
      <c r="E152" s="43"/>
      <c r="F152" s="43"/>
      <c r="G152" s="68"/>
      <c r="H152" s="55"/>
      <c r="I152" s="43"/>
      <c r="J152" s="43"/>
      <c r="O152" s="59"/>
      <c r="Q152" s="4"/>
      <c r="R152" s="43"/>
    </row>
    <row r="153" spans="3:18" ht="12.75">
      <c r="C153" s="43"/>
      <c r="D153" s="71"/>
      <c r="E153" s="43"/>
      <c r="F153" s="43"/>
      <c r="G153" s="68"/>
      <c r="H153" s="55"/>
      <c r="I153" s="43"/>
      <c r="J153" s="43"/>
      <c r="O153" s="59"/>
      <c r="Q153" s="4"/>
      <c r="R153" s="43"/>
    </row>
    <row r="154" spans="3:18" ht="12.75">
      <c r="C154" s="43"/>
      <c r="D154" s="71"/>
      <c r="E154" s="43"/>
      <c r="F154" s="43"/>
      <c r="G154" s="68"/>
      <c r="H154" s="55"/>
      <c r="I154" s="43"/>
      <c r="J154" s="43"/>
      <c r="O154" s="59"/>
      <c r="Q154" s="4"/>
      <c r="R154" s="43"/>
    </row>
    <row r="155" spans="3:18" ht="12.75">
      <c r="C155" s="43"/>
      <c r="D155" s="71"/>
      <c r="E155" s="43"/>
      <c r="F155" s="43"/>
      <c r="G155" s="68"/>
      <c r="H155" s="55"/>
      <c r="I155" s="43"/>
      <c r="J155" s="43"/>
      <c r="O155" s="59"/>
      <c r="Q155" s="4"/>
      <c r="R155" s="43"/>
    </row>
    <row r="156" spans="3:18" ht="12.75">
      <c r="C156" s="43"/>
      <c r="D156" s="71"/>
      <c r="E156" s="43"/>
      <c r="F156" s="43"/>
      <c r="G156" s="68"/>
      <c r="H156" s="55"/>
      <c r="I156" s="43"/>
      <c r="J156" s="43"/>
      <c r="O156" s="59"/>
      <c r="Q156" s="4"/>
      <c r="R156" s="43"/>
    </row>
    <row r="157" spans="3:18" ht="12.75">
      <c r="C157" s="43"/>
      <c r="D157" s="71"/>
      <c r="E157" s="43"/>
      <c r="F157" s="43"/>
      <c r="G157" s="68"/>
      <c r="H157" s="55"/>
      <c r="I157" s="43"/>
      <c r="J157" s="43"/>
      <c r="O157" s="59"/>
      <c r="Q157" s="4"/>
      <c r="R157" s="43"/>
    </row>
    <row r="158" spans="3:18" ht="12.75">
      <c r="C158" s="43"/>
      <c r="D158" s="71"/>
      <c r="E158" s="43"/>
      <c r="F158" s="43"/>
      <c r="G158" s="68"/>
      <c r="H158" s="55"/>
      <c r="I158" s="43"/>
      <c r="J158" s="43"/>
      <c r="O158" s="59"/>
      <c r="Q158" s="4"/>
      <c r="R158" s="43"/>
    </row>
    <row r="159" spans="3:18" ht="12.75">
      <c r="C159" s="43"/>
      <c r="D159" s="71"/>
      <c r="E159" s="43"/>
      <c r="F159" s="43"/>
      <c r="G159" s="68"/>
      <c r="H159" s="55"/>
      <c r="I159" s="43"/>
      <c r="J159" s="43"/>
      <c r="O159" s="59"/>
      <c r="Q159" s="4"/>
      <c r="R159" s="43"/>
    </row>
    <row r="160" spans="3:18" ht="12.75">
      <c r="C160" s="43"/>
      <c r="D160" s="71"/>
      <c r="E160" s="43"/>
      <c r="F160" s="43"/>
      <c r="G160" s="68"/>
      <c r="H160" s="55"/>
      <c r="I160" s="43"/>
      <c r="J160" s="43"/>
      <c r="O160" s="59"/>
      <c r="Q160" s="4"/>
      <c r="R160" s="43"/>
    </row>
    <row r="161" spans="3:18" ht="12.75">
      <c r="C161" s="43"/>
      <c r="D161" s="71"/>
      <c r="E161" s="43"/>
      <c r="F161" s="43"/>
      <c r="G161" s="68"/>
      <c r="H161" s="55"/>
      <c r="I161" s="43"/>
      <c r="J161" s="43"/>
      <c r="O161" s="59"/>
      <c r="Q161" s="4"/>
      <c r="R161" s="43"/>
    </row>
    <row r="162" spans="3:18" ht="12.75">
      <c r="C162" s="43"/>
      <c r="D162" s="71"/>
      <c r="E162" s="43"/>
      <c r="F162" s="43"/>
      <c r="G162" s="68"/>
      <c r="H162" s="55"/>
      <c r="I162" s="43"/>
      <c r="J162" s="43"/>
      <c r="O162" s="59"/>
      <c r="Q162" s="4"/>
      <c r="R162" s="43"/>
    </row>
    <row r="163" spans="3:18" ht="12.75">
      <c r="C163" s="43"/>
      <c r="D163" s="71"/>
      <c r="E163" s="43"/>
      <c r="F163" s="43"/>
      <c r="G163" s="68"/>
      <c r="H163" s="55"/>
      <c r="I163" s="43"/>
      <c r="J163" s="43"/>
      <c r="O163" s="59"/>
      <c r="Q163" s="4"/>
      <c r="R163" s="43"/>
    </row>
    <row r="164" spans="3:18" ht="12.75">
      <c r="C164" s="43"/>
      <c r="D164" s="71"/>
      <c r="E164" s="43"/>
      <c r="F164" s="43"/>
      <c r="G164" s="68"/>
      <c r="H164" s="55"/>
      <c r="I164" s="43"/>
      <c r="J164" s="43"/>
      <c r="O164" s="59"/>
      <c r="Q164" s="4"/>
      <c r="R164" s="43"/>
    </row>
    <row r="165" spans="3:18" ht="12.75">
      <c r="C165" s="43"/>
      <c r="D165" s="71"/>
      <c r="E165" s="43"/>
      <c r="F165" s="43"/>
      <c r="G165" s="68"/>
      <c r="H165" s="55"/>
      <c r="I165" s="43"/>
      <c r="J165" s="43"/>
      <c r="O165" s="59"/>
      <c r="Q165" s="4"/>
      <c r="R165" s="43"/>
    </row>
    <row r="166" spans="3:18" ht="12.75">
      <c r="C166" s="43"/>
      <c r="D166" s="71"/>
      <c r="E166" s="43"/>
      <c r="F166" s="43"/>
      <c r="G166" s="68"/>
      <c r="H166" s="55"/>
      <c r="I166" s="43"/>
      <c r="J166" s="43"/>
      <c r="O166" s="59"/>
      <c r="Q166" s="4"/>
      <c r="R166" s="43"/>
    </row>
    <row r="167" spans="3:18" ht="12.75">
      <c r="C167" s="43"/>
      <c r="D167" s="71"/>
      <c r="E167" s="43"/>
      <c r="F167" s="43"/>
      <c r="G167" s="68"/>
      <c r="H167" s="55"/>
      <c r="I167" s="43"/>
      <c r="J167" s="43"/>
      <c r="O167" s="59"/>
      <c r="Q167" s="4"/>
      <c r="R167" s="43"/>
    </row>
    <row r="168" spans="3:18" ht="12.75">
      <c r="C168" s="43"/>
      <c r="D168" s="71"/>
      <c r="E168" s="43"/>
      <c r="F168" s="43"/>
      <c r="G168" s="68"/>
      <c r="H168" s="55"/>
      <c r="I168" s="43"/>
      <c r="J168" s="43"/>
      <c r="O168" s="59"/>
      <c r="Q168" s="4"/>
      <c r="R168" s="43"/>
    </row>
    <row r="169" spans="3:18" ht="12.75">
      <c r="C169" s="43"/>
      <c r="D169" s="71"/>
      <c r="E169" s="43"/>
      <c r="F169" s="43"/>
      <c r="G169" s="68"/>
      <c r="H169" s="55"/>
      <c r="I169" s="43"/>
      <c r="J169" s="43"/>
      <c r="O169" s="59"/>
      <c r="Q169" s="4"/>
      <c r="R169" s="43"/>
    </row>
    <row r="170" spans="3:18" ht="12.75">
      <c r="C170" s="43"/>
      <c r="D170" s="71"/>
      <c r="E170" s="43"/>
      <c r="F170" s="43"/>
      <c r="G170" s="68"/>
      <c r="H170" s="55"/>
      <c r="I170" s="43"/>
      <c r="J170" s="43"/>
      <c r="O170" s="59"/>
      <c r="Q170" s="4"/>
      <c r="R170" s="43"/>
    </row>
    <row r="171" spans="3:18" ht="12.75">
      <c r="C171" s="43"/>
      <c r="D171" s="71"/>
      <c r="E171" s="43"/>
      <c r="F171" s="43"/>
      <c r="G171" s="68"/>
      <c r="H171" s="55"/>
      <c r="I171" s="43"/>
      <c r="J171" s="43"/>
      <c r="O171" s="59"/>
      <c r="Q171" s="4"/>
      <c r="R171" s="43"/>
    </row>
    <row r="172" spans="3:18" ht="12.75">
      <c r="C172" s="43"/>
      <c r="D172" s="71"/>
      <c r="E172" s="43"/>
      <c r="F172" s="43"/>
      <c r="G172" s="68"/>
      <c r="H172" s="55"/>
      <c r="I172" s="43"/>
      <c r="J172" s="43"/>
      <c r="O172" s="59"/>
      <c r="Q172" s="4"/>
      <c r="R172" s="43"/>
    </row>
    <row r="173" spans="3:18" ht="12.75">
      <c r="C173" s="43"/>
      <c r="D173" s="71"/>
      <c r="E173" s="43"/>
      <c r="F173" s="43"/>
      <c r="G173" s="68"/>
      <c r="H173" s="55"/>
      <c r="I173" s="43"/>
      <c r="J173" s="43"/>
      <c r="O173" s="59"/>
      <c r="Q173" s="4"/>
      <c r="R173" s="43"/>
    </row>
    <row r="174" spans="3:18" ht="12.75">
      <c r="C174" s="43"/>
      <c r="D174" s="71"/>
      <c r="E174" s="43"/>
      <c r="F174" s="43"/>
      <c r="G174" s="68"/>
      <c r="H174" s="55"/>
      <c r="I174" s="43"/>
      <c r="J174" s="43"/>
      <c r="O174" s="59"/>
      <c r="Q174" s="4"/>
      <c r="R174" s="43"/>
    </row>
    <row r="175" spans="3:18" ht="12.75">
      <c r="C175" s="43"/>
      <c r="D175" s="71"/>
      <c r="E175" s="43"/>
      <c r="F175" s="43"/>
      <c r="G175" s="68"/>
      <c r="H175" s="55"/>
      <c r="I175" s="43"/>
      <c r="J175" s="43"/>
      <c r="O175" s="59"/>
      <c r="Q175" s="4"/>
      <c r="R175" s="43"/>
    </row>
    <row r="176" spans="3:18" ht="12.75">
      <c r="C176" s="43"/>
      <c r="D176" s="71"/>
      <c r="E176" s="43"/>
      <c r="F176" s="43"/>
      <c r="G176" s="68"/>
      <c r="H176" s="55"/>
      <c r="I176" s="43"/>
      <c r="J176" s="43"/>
      <c r="O176" s="59"/>
      <c r="Q176" s="4"/>
      <c r="R176" s="43"/>
    </row>
    <row r="177" spans="3:18" ht="12.75">
      <c r="C177" s="43"/>
      <c r="D177" s="71"/>
      <c r="E177" s="43"/>
      <c r="F177" s="43"/>
      <c r="G177" s="68"/>
      <c r="H177" s="55"/>
      <c r="I177" s="43"/>
      <c r="J177" s="43"/>
      <c r="O177" s="59"/>
      <c r="Q177" s="4"/>
      <c r="R177" s="43"/>
    </row>
    <row r="178" spans="3:18" ht="12.75">
      <c r="C178" s="43"/>
      <c r="D178" s="71"/>
      <c r="E178" s="43"/>
      <c r="F178" s="43"/>
      <c r="G178" s="68"/>
      <c r="H178" s="55"/>
      <c r="I178" s="43"/>
      <c r="J178" s="43"/>
      <c r="O178" s="59"/>
      <c r="Q178" s="4"/>
      <c r="R178" s="43"/>
    </row>
    <row r="179" spans="3:18" ht="12.75">
      <c r="C179" s="43"/>
      <c r="D179" s="71"/>
      <c r="E179" s="43"/>
      <c r="F179" s="43"/>
      <c r="G179" s="68"/>
      <c r="H179" s="55"/>
      <c r="I179" s="43"/>
      <c r="J179" s="43"/>
      <c r="O179" s="59"/>
      <c r="Q179" s="4"/>
      <c r="R179" s="43"/>
    </row>
    <row r="180" spans="3:18" ht="12.75">
      <c r="C180" s="43"/>
      <c r="D180" s="71"/>
      <c r="E180" s="43"/>
      <c r="F180" s="43"/>
      <c r="G180" s="68"/>
      <c r="H180" s="55"/>
      <c r="I180" s="43"/>
      <c r="J180" s="43"/>
      <c r="O180" s="59"/>
      <c r="Q180" s="4"/>
      <c r="R180" s="43"/>
    </row>
    <row r="181" spans="3:18" ht="12.75">
      <c r="C181" s="43"/>
      <c r="D181" s="71"/>
      <c r="E181" s="43"/>
      <c r="F181" s="43"/>
      <c r="G181" s="68"/>
      <c r="H181" s="55"/>
      <c r="I181" s="43"/>
      <c r="J181" s="43"/>
      <c r="O181" s="59"/>
      <c r="Q181" s="4"/>
      <c r="R181" s="43"/>
    </row>
    <row r="182" spans="3:18" ht="12.75">
      <c r="C182" s="43"/>
      <c r="D182" s="71"/>
      <c r="E182" s="43"/>
      <c r="F182" s="43"/>
      <c r="G182" s="68"/>
      <c r="H182" s="55"/>
      <c r="I182" s="43"/>
      <c r="J182" s="43"/>
      <c r="O182" s="59"/>
      <c r="Q182" s="4"/>
      <c r="R182" s="43"/>
    </row>
    <row r="183" spans="3:18" ht="12.75">
      <c r="C183" s="43"/>
      <c r="D183" s="71"/>
      <c r="E183" s="43"/>
      <c r="F183" s="43"/>
      <c r="G183" s="68"/>
      <c r="H183" s="55"/>
      <c r="I183" s="43"/>
      <c r="J183" s="43"/>
      <c r="O183" s="59"/>
      <c r="Q183" s="4"/>
      <c r="R183" s="43"/>
    </row>
    <row r="184" spans="3:18" ht="12.75">
      <c r="C184" s="43"/>
      <c r="D184" s="71"/>
      <c r="E184" s="43"/>
      <c r="F184" s="43"/>
      <c r="G184" s="68"/>
      <c r="H184" s="55"/>
      <c r="I184" s="43"/>
      <c r="J184" s="43"/>
      <c r="O184" s="59"/>
      <c r="Q184" s="4"/>
      <c r="R184" s="43"/>
    </row>
    <row r="185" spans="3:18" ht="12.75">
      <c r="C185" s="43"/>
      <c r="D185" s="71"/>
      <c r="E185" s="43"/>
      <c r="F185" s="43"/>
      <c r="G185" s="68"/>
      <c r="H185" s="55"/>
      <c r="I185" s="43"/>
      <c r="J185" s="43"/>
      <c r="O185" s="59"/>
      <c r="Q185" s="4"/>
      <c r="R185" s="43"/>
    </row>
    <row r="186" spans="3:18" ht="12.75">
      <c r="C186" s="43"/>
      <c r="D186" s="71"/>
      <c r="E186" s="43"/>
      <c r="F186" s="43"/>
      <c r="G186" s="68"/>
      <c r="H186" s="55"/>
      <c r="I186" s="43"/>
      <c r="J186" s="43"/>
      <c r="O186" s="59"/>
      <c r="Q186" s="4"/>
      <c r="R186" s="43"/>
    </row>
    <row r="187" spans="3:18" ht="12.75">
      <c r="C187" s="43"/>
      <c r="D187" s="71"/>
      <c r="E187" s="43"/>
      <c r="F187" s="43"/>
      <c r="G187" s="68"/>
      <c r="H187" s="55"/>
      <c r="I187" s="43"/>
      <c r="J187" s="43"/>
      <c r="O187" s="59"/>
      <c r="Q187" s="4"/>
      <c r="R187" s="43"/>
    </row>
    <row r="188" spans="3:18" ht="12.75">
      <c r="C188" s="43"/>
      <c r="D188" s="71"/>
      <c r="E188" s="43"/>
      <c r="F188" s="43"/>
      <c r="G188" s="68"/>
      <c r="H188" s="55"/>
      <c r="I188" s="43"/>
      <c r="J188" s="43"/>
      <c r="O188" s="59"/>
      <c r="Q188" s="4"/>
      <c r="R188" s="43"/>
    </row>
    <row r="189" spans="3:18" ht="12.75">
      <c r="C189" s="43"/>
      <c r="D189" s="71"/>
      <c r="E189" s="43"/>
      <c r="F189" s="43"/>
      <c r="G189" s="68"/>
      <c r="H189" s="55"/>
      <c r="I189" s="43"/>
      <c r="J189" s="43"/>
      <c r="O189" s="59"/>
      <c r="Q189" s="4"/>
      <c r="R189" s="43"/>
    </row>
    <row r="190" spans="3:18" ht="12.75">
      <c r="C190" s="43"/>
      <c r="D190" s="71"/>
      <c r="E190" s="43"/>
      <c r="F190" s="43"/>
      <c r="G190" s="68"/>
      <c r="H190" s="55"/>
      <c r="I190" s="43"/>
      <c r="J190" s="43"/>
      <c r="O190" s="59"/>
      <c r="Q190" s="4"/>
      <c r="R190" s="43"/>
    </row>
    <row r="191" spans="3:18" ht="12.75">
      <c r="C191" s="43"/>
      <c r="D191" s="71"/>
      <c r="E191" s="43"/>
      <c r="F191" s="43"/>
      <c r="G191" s="68"/>
      <c r="H191" s="55"/>
      <c r="I191" s="43"/>
      <c r="J191" s="43"/>
      <c r="O191" s="59"/>
      <c r="Q191" s="4"/>
      <c r="R191" s="43"/>
    </row>
    <row r="192" spans="3:18" ht="12.75">
      <c r="C192" s="43"/>
      <c r="D192" s="71"/>
      <c r="E192" s="43"/>
      <c r="F192" s="43"/>
      <c r="G192" s="68"/>
      <c r="H192" s="55"/>
      <c r="I192" s="43"/>
      <c r="J192" s="43"/>
      <c r="O192" s="59"/>
      <c r="Q192" s="4"/>
      <c r="R192" s="43"/>
    </row>
    <row r="193" spans="3:18" ht="12.75">
      <c r="C193" s="43"/>
      <c r="D193" s="71"/>
      <c r="E193" s="43"/>
      <c r="F193" s="43"/>
      <c r="G193" s="68"/>
      <c r="H193" s="55"/>
      <c r="I193" s="43"/>
      <c r="J193" s="43"/>
      <c r="O193" s="59"/>
      <c r="Q193" s="4"/>
      <c r="R193" s="43"/>
    </row>
    <row r="194" spans="3:18" ht="12.75">
      <c r="C194" s="43"/>
      <c r="D194" s="71"/>
      <c r="E194" s="43"/>
      <c r="F194" s="43"/>
      <c r="G194" s="68"/>
      <c r="H194" s="55"/>
      <c r="I194" s="43"/>
      <c r="J194" s="43"/>
      <c r="O194" s="59"/>
      <c r="Q194" s="4"/>
      <c r="R194" s="43"/>
    </row>
    <row r="195" spans="3:18" ht="12.75">
      <c r="C195" s="43"/>
      <c r="D195" s="71"/>
      <c r="E195" s="43"/>
      <c r="F195" s="43"/>
      <c r="G195" s="68"/>
      <c r="H195" s="55"/>
      <c r="I195" s="43"/>
      <c r="J195" s="43"/>
      <c r="O195" s="59"/>
      <c r="Q195" s="4"/>
      <c r="R195" s="43"/>
    </row>
    <row r="196" spans="3:18" ht="12.75">
      <c r="C196" s="43"/>
      <c r="D196" s="71"/>
      <c r="E196" s="43"/>
      <c r="F196" s="43"/>
      <c r="G196" s="68"/>
      <c r="H196" s="55"/>
      <c r="I196" s="43"/>
      <c r="J196" s="43"/>
      <c r="O196" s="59"/>
      <c r="Q196" s="4"/>
      <c r="R196" s="43"/>
    </row>
    <row r="197" spans="3:18" ht="12.75">
      <c r="C197" s="43"/>
      <c r="D197" s="71"/>
      <c r="E197" s="43"/>
      <c r="F197" s="43"/>
      <c r="G197" s="68"/>
      <c r="H197" s="55"/>
      <c r="I197" s="43"/>
      <c r="J197" s="43"/>
      <c r="O197" s="59"/>
      <c r="Q197" s="4"/>
      <c r="R197" s="43"/>
    </row>
    <row r="198" spans="3:18" ht="12.75">
      <c r="C198" s="43"/>
      <c r="D198" s="71"/>
      <c r="E198" s="43"/>
      <c r="F198" s="43"/>
      <c r="G198" s="68"/>
      <c r="H198" s="55"/>
      <c r="I198" s="43"/>
      <c r="J198" s="43"/>
      <c r="O198" s="59"/>
      <c r="Q198" s="4"/>
      <c r="R198" s="43"/>
    </row>
    <row r="199" spans="3:18" ht="12.75">
      <c r="C199" s="43"/>
      <c r="D199" s="71"/>
      <c r="E199" s="43"/>
      <c r="F199" s="43"/>
      <c r="G199" s="68"/>
      <c r="H199" s="55"/>
      <c r="I199" s="43"/>
      <c r="J199" s="43"/>
      <c r="O199" s="59"/>
      <c r="Q199" s="4"/>
      <c r="R199" s="43"/>
    </row>
    <row r="200" spans="3:18" ht="12.75">
      <c r="C200" s="43"/>
      <c r="D200" s="71"/>
      <c r="E200" s="43"/>
      <c r="F200" s="43"/>
      <c r="G200" s="68"/>
      <c r="H200" s="55"/>
      <c r="I200" s="43"/>
      <c r="J200" s="43"/>
      <c r="O200" s="59"/>
      <c r="Q200" s="4"/>
      <c r="R200" s="43"/>
    </row>
    <row r="201" spans="3:18" ht="12.75">
      <c r="C201" s="43"/>
      <c r="D201" s="71"/>
      <c r="E201" s="43"/>
      <c r="F201" s="43"/>
      <c r="G201" s="68"/>
      <c r="H201" s="55"/>
      <c r="I201" s="43"/>
      <c r="J201" s="43"/>
      <c r="O201" s="59"/>
      <c r="Q201" s="4"/>
      <c r="R201" s="43"/>
    </row>
    <row r="202" spans="3:18" ht="12.75">
      <c r="C202" s="43"/>
      <c r="D202" s="71"/>
      <c r="E202" s="43"/>
      <c r="F202" s="43"/>
      <c r="G202" s="68"/>
      <c r="H202" s="55"/>
      <c r="I202" s="43"/>
      <c r="J202" s="43"/>
      <c r="O202" s="59"/>
      <c r="Q202" s="4"/>
      <c r="R202" s="43"/>
    </row>
    <row r="203" spans="3:18" ht="12.75">
      <c r="C203" s="43"/>
      <c r="D203" s="71"/>
      <c r="E203" s="43"/>
      <c r="F203" s="43"/>
      <c r="G203" s="68"/>
      <c r="H203" s="55"/>
      <c r="I203" s="43"/>
      <c r="J203" s="43"/>
      <c r="O203" s="59"/>
      <c r="Q203" s="4"/>
      <c r="R203" s="43"/>
    </row>
    <row r="204" spans="3:18" ht="12.75">
      <c r="C204" s="43"/>
      <c r="D204" s="71"/>
      <c r="E204" s="43"/>
      <c r="F204" s="43"/>
      <c r="G204" s="68"/>
      <c r="H204" s="55"/>
      <c r="I204" s="43"/>
      <c r="J204" s="43"/>
      <c r="O204" s="59"/>
      <c r="Q204" s="4"/>
      <c r="R204" s="43"/>
    </row>
    <row r="205" spans="3:18" ht="12.75">
      <c r="C205" s="43"/>
      <c r="D205" s="71"/>
      <c r="E205" s="43"/>
      <c r="F205" s="43"/>
      <c r="G205" s="68"/>
      <c r="H205" s="55"/>
      <c r="I205" s="43"/>
      <c r="J205" s="43"/>
      <c r="O205" s="59"/>
      <c r="Q205" s="4"/>
      <c r="R205" s="43"/>
    </row>
    <row r="206" spans="3:18" ht="12.75">
      <c r="C206" s="43"/>
      <c r="D206" s="71"/>
      <c r="E206" s="43"/>
      <c r="F206" s="43"/>
      <c r="G206" s="68"/>
      <c r="H206" s="55"/>
      <c r="I206" s="43"/>
      <c r="J206" s="43"/>
      <c r="O206" s="59"/>
      <c r="Q206" s="4"/>
      <c r="R206" s="43"/>
    </row>
    <row r="207" spans="3:18" ht="12.75">
      <c r="C207" s="43"/>
      <c r="D207" s="71"/>
      <c r="E207" s="43"/>
      <c r="F207" s="43"/>
      <c r="G207" s="68"/>
      <c r="H207" s="55"/>
      <c r="I207" s="43"/>
      <c r="J207" s="43"/>
      <c r="O207" s="59"/>
      <c r="Q207" s="4"/>
      <c r="R207" s="43"/>
    </row>
    <row r="208" spans="3:18" ht="12.75">
      <c r="C208" s="43"/>
      <c r="D208" s="71"/>
      <c r="E208" s="43"/>
      <c r="F208" s="43"/>
      <c r="G208" s="68"/>
      <c r="H208" s="55"/>
      <c r="I208" s="43"/>
      <c r="J208" s="43"/>
      <c r="O208" s="59"/>
      <c r="Q208" s="4"/>
      <c r="R208" s="43"/>
    </row>
    <row r="209" spans="3:18" ht="12.75">
      <c r="C209" s="43"/>
      <c r="D209" s="71"/>
      <c r="E209" s="43"/>
      <c r="F209" s="43"/>
      <c r="G209" s="68"/>
      <c r="H209" s="55"/>
      <c r="I209" s="43"/>
      <c r="J209" s="43"/>
      <c r="O209" s="59"/>
      <c r="Q209" s="4"/>
      <c r="R209" s="43"/>
    </row>
    <row r="210" spans="3:18" ht="12.75">
      <c r="C210" s="43"/>
      <c r="D210" s="71"/>
      <c r="E210" s="43"/>
      <c r="F210" s="43"/>
      <c r="G210" s="68"/>
      <c r="H210" s="55"/>
      <c r="I210" s="43"/>
      <c r="J210" s="43"/>
      <c r="O210" s="59"/>
      <c r="Q210" s="4"/>
      <c r="R210" s="43"/>
    </row>
    <row r="211" spans="3:18" ht="12.75">
      <c r="C211" s="43"/>
      <c r="D211" s="71"/>
      <c r="E211" s="43"/>
      <c r="F211" s="43"/>
      <c r="G211" s="68"/>
      <c r="H211" s="55"/>
      <c r="I211" s="43"/>
      <c r="J211" s="43"/>
      <c r="O211" s="59"/>
      <c r="Q211" s="4"/>
      <c r="R211" s="43"/>
    </row>
    <row r="212" spans="3:18" ht="12.75">
      <c r="C212" s="43"/>
      <c r="D212" s="71"/>
      <c r="E212" s="43"/>
      <c r="F212" s="43"/>
      <c r="G212" s="68"/>
      <c r="H212" s="55"/>
      <c r="I212" s="43"/>
      <c r="J212" s="43"/>
      <c r="O212" s="59"/>
      <c r="Q212" s="4"/>
      <c r="R212" s="43"/>
    </row>
    <row r="213" spans="3:18" ht="12.75">
      <c r="C213" s="43"/>
      <c r="D213" s="71"/>
      <c r="E213" s="43"/>
      <c r="F213" s="43"/>
      <c r="G213" s="68"/>
      <c r="H213" s="55"/>
      <c r="I213" s="43"/>
      <c r="J213" s="43"/>
      <c r="O213" s="59"/>
      <c r="Q213" s="4"/>
      <c r="R213" s="43"/>
    </row>
    <row r="214" spans="3:18" ht="12.75">
      <c r="C214" s="43"/>
      <c r="D214" s="71"/>
      <c r="E214" s="43"/>
      <c r="F214" s="43"/>
      <c r="G214" s="68"/>
      <c r="H214" s="55"/>
      <c r="I214" s="43"/>
      <c r="J214" s="43"/>
      <c r="O214" s="59"/>
      <c r="Q214" s="4"/>
      <c r="R214" s="43"/>
    </row>
    <row r="215" spans="3:18" ht="12.75">
      <c r="C215" s="43"/>
      <c r="D215" s="71"/>
      <c r="E215" s="43"/>
      <c r="F215" s="43"/>
      <c r="G215" s="68"/>
      <c r="H215" s="55"/>
      <c r="I215" s="43"/>
      <c r="J215" s="43"/>
      <c r="O215" s="59"/>
      <c r="Q215" s="4"/>
      <c r="R215" s="43"/>
    </row>
    <row r="216" spans="3:18" ht="12.75">
      <c r="C216" s="43"/>
      <c r="D216" s="71"/>
      <c r="E216" s="43"/>
      <c r="F216" s="43"/>
      <c r="G216" s="68"/>
      <c r="H216" s="55"/>
      <c r="I216" s="43"/>
      <c r="J216" s="43"/>
      <c r="O216" s="59"/>
      <c r="Q216" s="4"/>
      <c r="R216" s="43"/>
    </row>
    <row r="217" spans="3:18" ht="12.75">
      <c r="C217" s="43"/>
      <c r="D217" s="71"/>
      <c r="E217" s="43"/>
      <c r="F217" s="43"/>
      <c r="G217" s="68"/>
      <c r="H217" s="55"/>
      <c r="I217" s="43"/>
      <c r="J217" s="43"/>
      <c r="O217" s="59"/>
      <c r="Q217" s="4"/>
      <c r="R217" s="43"/>
    </row>
    <row r="218" spans="3:18" ht="12.75">
      <c r="C218" s="43"/>
      <c r="D218" s="71"/>
      <c r="E218" s="43"/>
      <c r="F218" s="43"/>
      <c r="G218" s="68"/>
      <c r="H218" s="55"/>
      <c r="I218" s="43"/>
      <c r="J218" s="43"/>
      <c r="O218" s="59"/>
      <c r="Q218" s="4"/>
      <c r="R218" s="43"/>
    </row>
    <row r="219" spans="3:18" ht="12.75">
      <c r="C219" s="43"/>
      <c r="D219" s="71"/>
      <c r="E219" s="43"/>
      <c r="F219" s="43"/>
      <c r="G219" s="68"/>
      <c r="H219" s="55"/>
      <c r="I219" s="43"/>
      <c r="J219" s="43"/>
      <c r="O219" s="59"/>
      <c r="Q219" s="4"/>
      <c r="R219" s="43"/>
    </row>
    <row r="220" spans="3:18" ht="12.75">
      <c r="C220" s="43"/>
      <c r="D220" s="71"/>
      <c r="E220" s="43"/>
      <c r="F220" s="43"/>
      <c r="G220" s="68"/>
      <c r="H220" s="55"/>
      <c r="I220" s="43"/>
      <c r="J220" s="43"/>
      <c r="O220" s="59"/>
      <c r="Q220" s="4"/>
      <c r="R220" s="43"/>
    </row>
    <row r="221" spans="3:18" ht="12.75">
      <c r="C221" s="43"/>
      <c r="D221" s="71"/>
      <c r="E221" s="43"/>
      <c r="F221" s="43"/>
      <c r="G221" s="68"/>
      <c r="H221" s="55"/>
      <c r="I221" s="43"/>
      <c r="J221" s="43"/>
      <c r="O221" s="59"/>
      <c r="Q221" s="4"/>
      <c r="R221" s="43"/>
    </row>
    <row r="222" spans="3:18" ht="12.75">
      <c r="C222" s="43"/>
      <c r="D222" s="71"/>
      <c r="E222" s="43"/>
      <c r="F222" s="43"/>
      <c r="G222" s="68"/>
      <c r="H222" s="55"/>
      <c r="I222" s="43"/>
      <c r="J222" s="43"/>
      <c r="O222" s="59"/>
      <c r="Q222" s="4"/>
      <c r="R222" s="43"/>
    </row>
    <row r="223" spans="3:18" ht="12.75">
      <c r="C223" s="43"/>
      <c r="D223" s="71"/>
      <c r="E223" s="43"/>
      <c r="F223" s="43"/>
      <c r="G223" s="68"/>
      <c r="H223" s="55"/>
      <c r="I223" s="43"/>
      <c r="J223" s="43"/>
      <c r="O223" s="59"/>
      <c r="Q223" s="4"/>
      <c r="R223" s="43"/>
    </row>
    <row r="224" spans="3:18" ht="12.75">
      <c r="C224" s="43"/>
      <c r="D224" s="71"/>
      <c r="E224" s="43"/>
      <c r="F224" s="43"/>
      <c r="G224" s="68"/>
      <c r="H224" s="55"/>
      <c r="I224" s="43"/>
      <c r="J224" s="43"/>
      <c r="O224" s="59"/>
      <c r="Q224" s="4"/>
      <c r="R224" s="43"/>
    </row>
    <row r="225" spans="3:18" ht="12.75">
      <c r="C225" s="43"/>
      <c r="D225" s="71"/>
      <c r="E225" s="43"/>
      <c r="F225" s="43"/>
      <c r="G225" s="68"/>
      <c r="H225" s="55"/>
      <c r="I225" s="43"/>
      <c r="J225" s="43"/>
      <c r="O225" s="59"/>
      <c r="Q225" s="4"/>
      <c r="R225" s="43"/>
    </row>
    <row r="226" spans="3:18" ht="12.75">
      <c r="C226" s="43"/>
      <c r="D226" s="71"/>
      <c r="E226" s="43"/>
      <c r="F226" s="43"/>
      <c r="G226" s="68"/>
      <c r="H226" s="55"/>
      <c r="I226" s="43"/>
      <c r="J226" s="43"/>
      <c r="O226" s="59"/>
      <c r="Q226" s="4"/>
      <c r="R226" s="43"/>
    </row>
    <row r="227" spans="3:18" ht="12.75">
      <c r="C227" s="43"/>
      <c r="D227" s="71"/>
      <c r="E227" s="43"/>
      <c r="F227" s="43"/>
      <c r="G227" s="68"/>
      <c r="H227" s="55"/>
      <c r="I227" s="43"/>
      <c r="J227" s="43"/>
      <c r="O227" s="59"/>
      <c r="Q227" s="4"/>
      <c r="R227" s="43"/>
    </row>
    <row r="228" spans="3:18" ht="12.75">
      <c r="C228" s="43"/>
      <c r="D228" s="71"/>
      <c r="E228" s="43"/>
      <c r="F228" s="43"/>
      <c r="G228" s="68"/>
      <c r="H228" s="55"/>
      <c r="I228" s="43"/>
      <c r="J228" s="43"/>
      <c r="O228" s="59"/>
      <c r="Q228" s="4"/>
      <c r="R228" s="43"/>
    </row>
    <row r="229" spans="3:18" ht="12.75">
      <c r="C229" s="43"/>
      <c r="D229" s="71"/>
      <c r="E229" s="43"/>
      <c r="F229" s="43"/>
      <c r="G229" s="68"/>
      <c r="H229" s="55"/>
      <c r="I229" s="43"/>
      <c r="J229" s="43"/>
      <c r="O229" s="59"/>
      <c r="Q229" s="4"/>
      <c r="R229" s="43"/>
    </row>
    <row r="230" spans="3:18" ht="12.75">
      <c r="C230" s="43"/>
      <c r="D230" s="71"/>
      <c r="E230" s="43"/>
      <c r="F230" s="43"/>
      <c r="G230" s="68"/>
      <c r="H230" s="55"/>
      <c r="I230" s="43"/>
      <c r="J230" s="43"/>
      <c r="O230" s="59"/>
      <c r="Q230" s="4"/>
      <c r="R230" s="43"/>
    </row>
    <row r="231" spans="3:18" ht="12.75">
      <c r="C231" s="43"/>
      <c r="D231" s="71"/>
      <c r="E231" s="43"/>
      <c r="F231" s="43"/>
      <c r="G231" s="68"/>
      <c r="H231" s="55"/>
      <c r="I231" s="43"/>
      <c r="J231" s="43"/>
      <c r="O231" s="59"/>
      <c r="Q231" s="4"/>
      <c r="R231" s="43"/>
    </row>
    <row r="232" spans="3:18" ht="12.75">
      <c r="C232" s="43"/>
      <c r="D232" s="71"/>
      <c r="E232" s="43"/>
      <c r="F232" s="43"/>
      <c r="G232" s="68"/>
      <c r="H232" s="55"/>
      <c r="I232" s="43"/>
      <c r="J232" s="43"/>
      <c r="O232" s="59"/>
      <c r="Q232" s="4"/>
      <c r="R232" s="43"/>
    </row>
    <row r="233" spans="3:18" ht="12.75">
      <c r="C233" s="43"/>
      <c r="D233" s="71"/>
      <c r="E233" s="43"/>
      <c r="F233" s="43"/>
      <c r="G233" s="68"/>
      <c r="H233" s="55"/>
      <c r="I233" s="43"/>
      <c r="J233" s="43"/>
      <c r="O233" s="59"/>
      <c r="Q233" s="4"/>
      <c r="R233" s="43"/>
    </row>
    <row r="234" spans="3:18" ht="12.75">
      <c r="C234" s="43"/>
      <c r="D234" s="71"/>
      <c r="E234" s="43"/>
      <c r="F234" s="43"/>
      <c r="G234" s="68"/>
      <c r="H234" s="55"/>
      <c r="I234" s="43"/>
      <c r="J234" s="43"/>
      <c r="O234" s="59"/>
      <c r="Q234" s="4"/>
      <c r="R234" s="43"/>
    </row>
    <row r="235" spans="3:18" ht="12.75">
      <c r="C235" s="43"/>
      <c r="D235" s="71"/>
      <c r="E235" s="43"/>
      <c r="F235" s="43"/>
      <c r="G235" s="68"/>
      <c r="H235" s="55"/>
      <c r="I235" s="43"/>
      <c r="J235" s="43"/>
      <c r="O235" s="59"/>
      <c r="Q235" s="4"/>
      <c r="R235" s="43"/>
    </row>
    <row r="236" spans="3:18" ht="12.75">
      <c r="C236" s="43"/>
      <c r="D236" s="71"/>
      <c r="E236" s="43"/>
      <c r="F236" s="43"/>
      <c r="G236" s="68"/>
      <c r="H236" s="55"/>
      <c r="I236" s="43"/>
      <c r="J236" s="43"/>
      <c r="O236" s="59"/>
      <c r="Q236" s="4"/>
      <c r="R236" s="43"/>
    </row>
    <row r="237" spans="3:18" ht="12.75">
      <c r="C237" s="43"/>
      <c r="D237" s="71"/>
      <c r="E237" s="43"/>
      <c r="F237" s="43"/>
      <c r="G237" s="68"/>
      <c r="H237" s="55"/>
      <c r="I237" s="43"/>
      <c r="J237" s="43"/>
      <c r="O237" s="59"/>
      <c r="Q237" s="4"/>
      <c r="R237" s="43"/>
    </row>
    <row r="238" spans="3:18" ht="12.75">
      <c r="C238" s="43"/>
      <c r="D238" s="71"/>
      <c r="E238" s="43"/>
      <c r="F238" s="43"/>
      <c r="G238" s="68"/>
      <c r="H238" s="55"/>
      <c r="I238" s="43"/>
      <c r="J238" s="43"/>
      <c r="O238" s="59"/>
      <c r="Q238" s="4"/>
      <c r="R238" s="43"/>
    </row>
    <row r="239" spans="3:18" ht="12.75">
      <c r="C239" s="43"/>
      <c r="D239" s="71"/>
      <c r="E239" s="43"/>
      <c r="F239" s="43"/>
      <c r="G239" s="68"/>
      <c r="H239" s="55"/>
      <c r="I239" s="43"/>
      <c r="J239" s="43"/>
      <c r="O239" s="59"/>
      <c r="Q239" s="4"/>
      <c r="R239" s="43"/>
    </row>
    <row r="240" spans="3:18" ht="12.75">
      <c r="C240" s="43"/>
      <c r="D240" s="71"/>
      <c r="E240" s="43"/>
      <c r="F240" s="43"/>
      <c r="G240" s="68"/>
      <c r="H240" s="55"/>
      <c r="I240" s="43"/>
      <c r="J240" s="43"/>
      <c r="O240" s="59"/>
      <c r="Q240" s="4"/>
      <c r="R240" s="43"/>
    </row>
    <row r="241" spans="3:18" ht="12.75">
      <c r="C241" s="43"/>
      <c r="D241" s="71"/>
      <c r="E241" s="43"/>
      <c r="F241" s="43"/>
      <c r="G241" s="68"/>
      <c r="H241" s="55"/>
      <c r="I241" s="43"/>
      <c r="J241" s="43"/>
      <c r="O241" s="59"/>
      <c r="Q241" s="4"/>
      <c r="R241" s="43"/>
    </row>
    <row r="242" spans="3:18" ht="12.75">
      <c r="C242" s="43"/>
      <c r="D242" s="71"/>
      <c r="E242" s="43"/>
      <c r="F242" s="43"/>
      <c r="G242" s="68"/>
      <c r="H242" s="55"/>
      <c r="I242" s="43"/>
      <c r="J242" s="43"/>
      <c r="O242" s="59"/>
      <c r="Q242" s="4"/>
      <c r="R242" s="43"/>
    </row>
    <row r="243" spans="3:18" ht="12.75">
      <c r="C243" s="43"/>
      <c r="D243" s="71"/>
      <c r="E243" s="43"/>
      <c r="F243" s="43"/>
      <c r="G243" s="68"/>
      <c r="H243" s="55"/>
      <c r="I243" s="43"/>
      <c r="J243" s="43"/>
      <c r="O243" s="59"/>
      <c r="Q243" s="4"/>
      <c r="R243" s="43"/>
    </row>
    <row r="244" spans="3:18" ht="12.75">
      <c r="C244" s="43"/>
      <c r="D244" s="71"/>
      <c r="E244" s="43"/>
      <c r="F244" s="43"/>
      <c r="G244" s="68"/>
      <c r="H244" s="55"/>
      <c r="I244" s="43"/>
      <c r="J244" s="43"/>
      <c r="O244" s="59"/>
      <c r="Q244" s="4"/>
      <c r="R244" s="43"/>
    </row>
    <row r="245" spans="3:18" ht="12.75">
      <c r="C245" s="43"/>
      <c r="D245" s="71"/>
      <c r="E245" s="43"/>
      <c r="F245" s="43"/>
      <c r="G245" s="68"/>
      <c r="H245" s="55"/>
      <c r="I245" s="43"/>
      <c r="J245" s="43"/>
      <c r="O245" s="59"/>
      <c r="Q245" s="4"/>
      <c r="R245" s="43"/>
    </row>
    <row r="246" spans="3:18" ht="12.75">
      <c r="C246" s="43"/>
      <c r="D246" s="71"/>
      <c r="E246" s="43"/>
      <c r="F246" s="43"/>
      <c r="G246" s="68"/>
      <c r="H246" s="55"/>
      <c r="I246" s="43"/>
      <c r="J246" s="43"/>
      <c r="O246" s="59"/>
      <c r="Q246" s="4"/>
      <c r="R246" s="43"/>
    </row>
    <row r="247" spans="3:18" ht="12.75">
      <c r="C247" s="43"/>
      <c r="D247" s="71"/>
      <c r="E247" s="43"/>
      <c r="F247" s="43"/>
      <c r="G247" s="68"/>
      <c r="H247" s="55"/>
      <c r="I247" s="43"/>
      <c r="J247" s="43"/>
      <c r="O247" s="59"/>
      <c r="Q247" s="4"/>
      <c r="R247" s="43"/>
    </row>
    <row r="248" spans="3:18" ht="12.75">
      <c r="C248" s="43"/>
      <c r="D248" s="71"/>
      <c r="E248" s="43"/>
      <c r="F248" s="43"/>
      <c r="G248" s="68"/>
      <c r="H248" s="55"/>
      <c r="I248" s="43"/>
      <c r="J248" s="43"/>
      <c r="O248" s="59"/>
      <c r="Q248" s="4"/>
      <c r="R248" s="43"/>
    </row>
    <row r="249" spans="3:18" ht="12.75">
      <c r="C249" s="43"/>
      <c r="D249" s="71"/>
      <c r="E249" s="43"/>
      <c r="F249" s="43"/>
      <c r="G249" s="68"/>
      <c r="H249" s="55"/>
      <c r="I249" s="43"/>
      <c r="J249" s="43"/>
      <c r="O249" s="59"/>
      <c r="Q249" s="4"/>
      <c r="R249" s="43"/>
    </row>
    <row r="250" spans="3:18" ht="12.75">
      <c r="C250" s="43"/>
      <c r="D250" s="71"/>
      <c r="E250" s="43"/>
      <c r="F250" s="43"/>
      <c r="G250" s="68"/>
      <c r="H250" s="55"/>
      <c r="I250" s="43"/>
      <c r="J250" s="43"/>
      <c r="O250" s="59"/>
      <c r="Q250" s="4"/>
      <c r="R250" s="43"/>
    </row>
    <row r="251" spans="3:18" ht="12.75">
      <c r="C251" s="43"/>
      <c r="D251" s="71"/>
      <c r="E251" s="43"/>
      <c r="F251" s="43"/>
      <c r="G251" s="68"/>
      <c r="H251" s="55"/>
      <c r="I251" s="43"/>
      <c r="J251" s="43"/>
      <c r="O251" s="59"/>
      <c r="Q251" s="4"/>
      <c r="R251" s="43"/>
    </row>
    <row r="252" spans="3:18" ht="12.75">
      <c r="C252" s="43"/>
      <c r="D252" s="71"/>
      <c r="E252" s="43"/>
      <c r="F252" s="43"/>
      <c r="G252" s="68"/>
      <c r="H252" s="55"/>
      <c r="I252" s="43"/>
      <c r="J252" s="43"/>
      <c r="O252" s="59"/>
      <c r="Q252" s="4"/>
      <c r="R252" s="43"/>
    </row>
    <row r="253" spans="3:18" ht="12.75">
      <c r="C253" s="43"/>
      <c r="D253" s="71"/>
      <c r="E253" s="43"/>
      <c r="F253" s="43"/>
      <c r="G253" s="68"/>
      <c r="H253" s="55"/>
      <c r="I253" s="43"/>
      <c r="J253" s="43"/>
      <c r="O253" s="59"/>
      <c r="Q253" s="4"/>
      <c r="R253" s="43"/>
    </row>
    <row r="254" spans="3:18" ht="12.75">
      <c r="C254" s="43"/>
      <c r="D254" s="71"/>
      <c r="E254" s="43"/>
      <c r="F254" s="43"/>
      <c r="G254" s="68"/>
      <c r="H254" s="55"/>
      <c r="I254" s="43"/>
      <c r="J254" s="43"/>
      <c r="O254" s="59"/>
      <c r="Q254" s="4"/>
      <c r="R254" s="43"/>
    </row>
    <row r="255" spans="3:18" ht="12.75">
      <c r="C255" s="43"/>
      <c r="D255" s="71"/>
      <c r="E255" s="43"/>
      <c r="F255" s="43"/>
      <c r="G255" s="68"/>
      <c r="H255" s="55"/>
      <c r="I255" s="43"/>
      <c r="J255" s="43"/>
      <c r="O255" s="59"/>
      <c r="Q255" s="4"/>
      <c r="R255" s="43"/>
    </row>
    <row r="256" spans="3:18" ht="12.75">
      <c r="C256" s="43"/>
      <c r="D256" s="71"/>
      <c r="E256" s="43"/>
      <c r="F256" s="43"/>
      <c r="G256" s="68"/>
      <c r="H256" s="55"/>
      <c r="I256" s="43"/>
      <c r="J256" s="43"/>
      <c r="O256" s="59"/>
      <c r="Q256" s="4"/>
      <c r="R256" s="43"/>
    </row>
    <row r="257" spans="3:18" ht="12.75">
      <c r="C257" s="43"/>
      <c r="D257" s="71"/>
      <c r="E257" s="43"/>
      <c r="F257" s="43"/>
      <c r="G257" s="68"/>
      <c r="H257" s="55"/>
      <c r="I257" s="43"/>
      <c r="J257" s="43"/>
      <c r="O257" s="59"/>
      <c r="Q257" s="4"/>
      <c r="R257" s="43"/>
    </row>
    <row r="258" spans="3:18" ht="12.75">
      <c r="C258" s="43"/>
      <c r="D258" s="71"/>
      <c r="E258" s="43"/>
      <c r="F258" s="43"/>
      <c r="G258" s="68"/>
      <c r="H258" s="55"/>
      <c r="I258" s="43"/>
      <c r="J258" s="43"/>
      <c r="O258" s="59"/>
      <c r="Q258" s="4"/>
      <c r="R258" s="43"/>
    </row>
    <row r="259" spans="3:18" ht="12.75">
      <c r="C259" s="43"/>
      <c r="D259" s="71"/>
      <c r="E259" s="43"/>
      <c r="F259" s="43"/>
      <c r="G259" s="68"/>
      <c r="H259" s="55"/>
      <c r="I259" s="43"/>
      <c r="J259" s="43"/>
      <c r="O259" s="59"/>
      <c r="Q259" s="4"/>
      <c r="R259" s="43"/>
    </row>
    <row r="260" spans="3:18" ht="12.75">
      <c r="C260" s="43"/>
      <c r="D260" s="71"/>
      <c r="E260" s="43"/>
      <c r="F260" s="43"/>
      <c r="G260" s="68"/>
      <c r="H260" s="55"/>
      <c r="I260" s="43"/>
      <c r="J260" s="43"/>
      <c r="O260" s="59"/>
      <c r="Q260" s="4"/>
      <c r="R260" s="43"/>
    </row>
    <row r="261" spans="3:18" ht="12.75">
      <c r="C261" s="43"/>
      <c r="D261" s="71"/>
      <c r="E261" s="43"/>
      <c r="F261" s="43"/>
      <c r="G261" s="68"/>
      <c r="H261" s="55"/>
      <c r="I261" s="43"/>
      <c r="J261" s="43"/>
      <c r="O261" s="59"/>
      <c r="Q261" s="4"/>
      <c r="R261" s="43"/>
    </row>
    <row r="262" spans="3:18" ht="12.75">
      <c r="C262" s="43"/>
      <c r="D262" s="71"/>
      <c r="E262" s="43"/>
      <c r="F262" s="43"/>
      <c r="G262" s="68"/>
      <c r="H262" s="55"/>
      <c r="I262" s="43"/>
      <c r="J262" s="43"/>
      <c r="O262" s="59"/>
      <c r="Q262" s="4"/>
      <c r="R262" s="43"/>
    </row>
    <row r="263" spans="3:18" ht="12.75">
      <c r="C263" s="43"/>
      <c r="D263" s="71"/>
      <c r="E263" s="43"/>
      <c r="F263" s="43"/>
      <c r="G263" s="68"/>
      <c r="H263" s="55"/>
      <c r="I263" s="43"/>
      <c r="J263" s="43"/>
      <c r="O263" s="59"/>
      <c r="Q263" s="4"/>
      <c r="R263" s="43"/>
    </row>
    <row r="264" spans="3:18" ht="12.75">
      <c r="C264" s="43"/>
      <c r="D264" s="71"/>
      <c r="E264" s="43"/>
      <c r="F264" s="43"/>
      <c r="G264" s="68"/>
      <c r="H264" s="55"/>
      <c r="I264" s="43"/>
      <c r="J264" s="43"/>
      <c r="O264" s="59"/>
      <c r="Q264" s="4"/>
      <c r="R264" s="43"/>
    </row>
    <row r="265" spans="3:18" ht="12.75">
      <c r="C265" s="43"/>
      <c r="D265" s="71"/>
      <c r="E265" s="43"/>
      <c r="F265" s="43"/>
      <c r="G265" s="68"/>
      <c r="H265" s="55"/>
      <c r="I265" s="43"/>
      <c r="J265" s="43"/>
      <c r="O265" s="59"/>
      <c r="Q265" s="4"/>
      <c r="R265" s="43"/>
    </row>
    <row r="266" spans="3:18" ht="12.75">
      <c r="C266" s="43"/>
      <c r="D266" s="71"/>
      <c r="E266" s="43"/>
      <c r="F266" s="43"/>
      <c r="G266" s="68"/>
      <c r="H266" s="55"/>
      <c r="I266" s="43"/>
      <c r="J266" s="43"/>
      <c r="O266" s="59"/>
      <c r="Q266" s="4"/>
      <c r="R266" s="43"/>
    </row>
    <row r="267" spans="3:18" ht="12.75">
      <c r="C267" s="43"/>
      <c r="D267" s="71"/>
      <c r="E267" s="43"/>
      <c r="F267" s="43"/>
      <c r="G267" s="68"/>
      <c r="H267" s="55"/>
      <c r="I267" s="43"/>
      <c r="J267" s="43"/>
      <c r="O267" s="59"/>
      <c r="Q267" s="4"/>
      <c r="R267" s="43"/>
    </row>
    <row r="268" spans="3:18" ht="12.75">
      <c r="C268" s="43"/>
      <c r="D268" s="71"/>
      <c r="E268" s="43"/>
      <c r="F268" s="43"/>
      <c r="G268" s="68"/>
      <c r="H268" s="55"/>
      <c r="I268" s="43"/>
      <c r="J268" s="43"/>
      <c r="O268" s="59"/>
      <c r="Q268" s="4"/>
      <c r="R268" s="43"/>
    </row>
    <row r="269" spans="3:18" ht="12.75">
      <c r="C269" s="43"/>
      <c r="D269" s="71"/>
      <c r="E269" s="43"/>
      <c r="F269" s="43"/>
      <c r="G269" s="68"/>
      <c r="H269" s="55"/>
      <c r="I269" s="43"/>
      <c r="J269" s="43"/>
      <c r="O269" s="59"/>
      <c r="Q269" s="4"/>
      <c r="R269" s="43"/>
    </row>
    <row r="270" spans="3:18" ht="12.75">
      <c r="C270" s="43"/>
      <c r="D270" s="71"/>
      <c r="E270" s="43"/>
      <c r="F270" s="43"/>
      <c r="G270" s="68"/>
      <c r="H270" s="55"/>
      <c r="I270" s="43"/>
      <c r="J270" s="43"/>
      <c r="O270" s="59"/>
      <c r="Q270" s="4"/>
      <c r="R270" s="43"/>
    </row>
    <row r="271" spans="3:18" ht="12.75">
      <c r="C271" s="43"/>
      <c r="D271" s="71"/>
      <c r="E271" s="43"/>
      <c r="F271" s="43"/>
      <c r="G271" s="68"/>
      <c r="H271" s="55"/>
      <c r="I271" s="43"/>
      <c r="J271" s="43"/>
      <c r="O271" s="59"/>
      <c r="Q271" s="4"/>
      <c r="R271" s="43"/>
    </row>
    <row r="272" spans="3:18" ht="12.75">
      <c r="C272" s="43"/>
      <c r="D272" s="71"/>
      <c r="E272" s="43"/>
      <c r="F272" s="43"/>
      <c r="G272" s="68"/>
      <c r="H272" s="55"/>
      <c r="I272" s="43"/>
      <c r="J272" s="43"/>
      <c r="O272" s="59"/>
      <c r="Q272" s="4"/>
      <c r="R272" s="43"/>
    </row>
    <row r="273" spans="3:18" ht="12.75">
      <c r="C273" s="43"/>
      <c r="D273" s="71"/>
      <c r="E273" s="43"/>
      <c r="F273" s="43"/>
      <c r="G273" s="68"/>
      <c r="H273" s="55"/>
      <c r="I273" s="43"/>
      <c r="J273" s="43"/>
      <c r="O273" s="59"/>
      <c r="Q273" s="4"/>
      <c r="R273" s="43"/>
    </row>
    <row r="274" spans="3:18" ht="12.75">
      <c r="C274" s="43"/>
      <c r="D274" s="71"/>
      <c r="E274" s="43"/>
      <c r="F274" s="43"/>
      <c r="G274" s="68"/>
      <c r="H274" s="55"/>
      <c r="I274" s="43"/>
      <c r="J274" s="43"/>
      <c r="O274" s="59"/>
      <c r="Q274" s="4"/>
      <c r="R274" s="43"/>
    </row>
    <row r="275" spans="3:18" ht="12.75">
      <c r="C275" s="43"/>
      <c r="D275" s="71"/>
      <c r="E275" s="43"/>
      <c r="F275" s="43"/>
      <c r="G275" s="68"/>
      <c r="H275" s="55"/>
      <c r="I275" s="43"/>
      <c r="J275" s="43"/>
      <c r="O275" s="59"/>
      <c r="Q275" s="4"/>
      <c r="R275" s="43"/>
    </row>
    <row r="276" spans="3:18" ht="12.75">
      <c r="C276" s="43"/>
      <c r="D276" s="71"/>
      <c r="E276" s="43"/>
      <c r="F276" s="43"/>
      <c r="G276" s="68"/>
      <c r="H276" s="55"/>
      <c r="I276" s="43"/>
      <c r="J276" s="43"/>
      <c r="O276" s="59"/>
      <c r="Q276" s="4"/>
      <c r="R276" s="43"/>
    </row>
    <row r="277" spans="3:18" ht="12.75">
      <c r="C277" s="43"/>
      <c r="D277" s="71"/>
      <c r="E277" s="43"/>
      <c r="F277" s="43"/>
      <c r="G277" s="68"/>
      <c r="H277" s="55"/>
      <c r="I277" s="43"/>
      <c r="J277" s="43"/>
      <c r="O277" s="59"/>
      <c r="Q277" s="4"/>
      <c r="R277" s="43"/>
    </row>
    <row r="278" spans="3:18" ht="12.75">
      <c r="C278" s="43"/>
      <c r="D278" s="71"/>
      <c r="E278" s="43"/>
      <c r="F278" s="43"/>
      <c r="G278" s="68"/>
      <c r="H278" s="55"/>
      <c r="I278" s="43"/>
      <c r="J278" s="43"/>
      <c r="O278" s="59"/>
      <c r="Q278" s="4"/>
      <c r="R278" s="43"/>
    </row>
    <row r="279" spans="3:18" ht="12.75">
      <c r="C279" s="43"/>
      <c r="D279" s="71"/>
      <c r="E279" s="43"/>
      <c r="F279" s="43"/>
      <c r="G279" s="68"/>
      <c r="H279" s="55"/>
      <c r="I279" s="43"/>
      <c r="J279" s="43"/>
      <c r="O279" s="59"/>
      <c r="Q279" s="4"/>
      <c r="R279" s="43"/>
    </row>
    <row r="280" spans="3:18" ht="12.75">
      <c r="C280" s="43"/>
      <c r="D280" s="71"/>
      <c r="E280" s="43"/>
      <c r="F280" s="43"/>
      <c r="G280" s="68"/>
      <c r="H280" s="55"/>
      <c r="I280" s="43"/>
      <c r="J280" s="43"/>
      <c r="O280" s="59"/>
      <c r="Q280" s="4"/>
      <c r="R280" s="43"/>
    </row>
    <row r="281" spans="3:18" ht="12.75">
      <c r="C281" s="43"/>
      <c r="D281" s="71"/>
      <c r="E281" s="43"/>
      <c r="F281" s="43"/>
      <c r="G281" s="68"/>
      <c r="H281" s="55"/>
      <c r="I281" s="43"/>
      <c r="J281" s="43"/>
      <c r="O281" s="59"/>
      <c r="Q281" s="4"/>
      <c r="R281" s="43"/>
    </row>
    <row r="282" spans="3:18" ht="12.75">
      <c r="C282" s="43"/>
      <c r="D282" s="71"/>
      <c r="E282" s="43"/>
      <c r="F282" s="43"/>
      <c r="G282" s="68"/>
      <c r="H282" s="55"/>
      <c r="I282" s="43"/>
      <c r="J282" s="43"/>
      <c r="O282" s="59"/>
      <c r="Q282" s="4"/>
      <c r="R282" s="43"/>
    </row>
    <row r="283" spans="3:18" ht="12.75">
      <c r="C283" s="43"/>
      <c r="D283" s="71"/>
      <c r="E283" s="43"/>
      <c r="F283" s="43"/>
      <c r="G283" s="68"/>
      <c r="H283" s="55"/>
      <c r="I283" s="43"/>
      <c r="J283" s="43"/>
      <c r="O283" s="59"/>
      <c r="Q283" s="4"/>
      <c r="R283" s="43"/>
    </row>
    <row r="284" spans="3:18" ht="12.75">
      <c r="C284" s="43"/>
      <c r="D284" s="71"/>
      <c r="E284" s="43"/>
      <c r="F284" s="43"/>
      <c r="G284" s="68"/>
      <c r="H284" s="55"/>
      <c r="I284" s="43"/>
      <c r="J284" s="43"/>
      <c r="O284" s="59"/>
      <c r="Q284" s="4"/>
      <c r="R284" s="43"/>
    </row>
    <row r="285" spans="3:18" ht="12.75">
      <c r="C285" s="43"/>
      <c r="D285" s="71"/>
      <c r="E285" s="43"/>
      <c r="F285" s="43"/>
      <c r="G285" s="68"/>
      <c r="H285" s="55"/>
      <c r="I285" s="43"/>
      <c r="J285" s="43"/>
      <c r="O285" s="59"/>
      <c r="Q285" s="4"/>
      <c r="R285" s="43"/>
    </row>
    <row r="286" spans="3:18" ht="12.75">
      <c r="C286" s="43"/>
      <c r="D286" s="71"/>
      <c r="E286" s="43"/>
      <c r="F286" s="43"/>
      <c r="G286" s="68"/>
      <c r="H286" s="55"/>
      <c r="I286" s="43"/>
      <c r="J286" s="43"/>
      <c r="O286" s="59"/>
      <c r="Q286" s="4"/>
      <c r="R286" s="43"/>
    </row>
    <row r="287" spans="3:18" ht="12.75">
      <c r="C287" s="43"/>
      <c r="D287" s="71"/>
      <c r="E287" s="43"/>
      <c r="F287" s="43"/>
      <c r="G287" s="68"/>
      <c r="H287" s="55"/>
      <c r="I287" s="43"/>
      <c r="J287" s="43"/>
      <c r="O287" s="59"/>
      <c r="Q287" s="4"/>
      <c r="R287" s="43"/>
    </row>
    <row r="288" spans="3:18" ht="12.75">
      <c r="C288" s="43"/>
      <c r="D288" s="71"/>
      <c r="E288" s="43"/>
      <c r="F288" s="43"/>
      <c r="G288" s="68"/>
      <c r="H288" s="55"/>
      <c r="I288" s="43"/>
      <c r="J288" s="43"/>
      <c r="O288" s="59"/>
      <c r="Q288" s="4"/>
      <c r="R288" s="43"/>
    </row>
    <row r="289" spans="3:18" ht="12.75">
      <c r="C289" s="43"/>
      <c r="D289" s="71"/>
      <c r="E289" s="43"/>
      <c r="F289" s="43"/>
      <c r="G289" s="68"/>
      <c r="H289" s="55"/>
      <c r="I289" s="43"/>
      <c r="J289" s="43"/>
      <c r="O289" s="59"/>
      <c r="Q289" s="4"/>
      <c r="R289" s="43"/>
    </row>
    <row r="290" spans="3:18" ht="12.75">
      <c r="C290" s="43"/>
      <c r="D290" s="71"/>
      <c r="E290" s="43"/>
      <c r="F290" s="43"/>
      <c r="G290" s="68"/>
      <c r="H290" s="55"/>
      <c r="I290" s="43"/>
      <c r="J290" s="43"/>
      <c r="O290" s="59"/>
      <c r="Q290" s="4"/>
      <c r="R290" s="43"/>
    </row>
    <row r="291" spans="3:18" ht="12.75">
      <c r="C291" s="43"/>
      <c r="D291" s="71"/>
      <c r="E291" s="43"/>
      <c r="F291" s="43"/>
      <c r="G291" s="68"/>
      <c r="H291" s="55"/>
      <c r="I291" s="43"/>
      <c r="J291" s="43"/>
      <c r="O291" s="59"/>
      <c r="Q291" s="4"/>
      <c r="R291" s="43"/>
    </row>
    <row r="292" spans="3:18" ht="12.75">
      <c r="C292" s="43"/>
      <c r="D292" s="71"/>
      <c r="E292" s="43"/>
      <c r="F292" s="43"/>
      <c r="G292" s="68"/>
      <c r="H292" s="55"/>
      <c r="I292" s="43"/>
      <c r="J292" s="43"/>
      <c r="O292" s="59"/>
      <c r="Q292" s="4"/>
      <c r="R292" s="43"/>
    </row>
    <row r="293" spans="3:18" ht="12.75">
      <c r="C293" s="43"/>
      <c r="D293" s="71"/>
      <c r="E293" s="43"/>
      <c r="F293" s="43"/>
      <c r="G293" s="68"/>
      <c r="H293" s="55"/>
      <c r="I293" s="43"/>
      <c r="J293" s="43"/>
      <c r="O293" s="59"/>
      <c r="Q293" s="4"/>
      <c r="R293" s="43"/>
    </row>
    <row r="294" spans="3:18" ht="12.75">
      <c r="C294" s="43"/>
      <c r="D294" s="71"/>
      <c r="E294" s="43"/>
      <c r="F294" s="43"/>
      <c r="G294" s="68"/>
      <c r="H294" s="55"/>
      <c r="I294" s="43"/>
      <c r="J294" s="43"/>
      <c r="O294" s="59"/>
      <c r="Q294" s="4"/>
      <c r="R294" s="43"/>
    </row>
    <row r="295" spans="3:18" ht="12.75">
      <c r="C295" s="43"/>
      <c r="D295" s="71"/>
      <c r="E295" s="43"/>
      <c r="F295" s="43"/>
      <c r="G295" s="68"/>
      <c r="H295" s="55"/>
      <c r="I295" s="43"/>
      <c r="J295" s="43"/>
      <c r="O295" s="59"/>
      <c r="Q295" s="4"/>
      <c r="R295" s="43"/>
    </row>
    <row r="296" spans="3:18" ht="12.75">
      <c r="C296" s="43"/>
      <c r="D296" s="71"/>
      <c r="E296" s="43"/>
      <c r="F296" s="43"/>
      <c r="G296" s="68"/>
      <c r="H296" s="55"/>
      <c r="I296" s="43"/>
      <c r="J296" s="43"/>
      <c r="O296" s="59"/>
      <c r="Q296" s="4"/>
      <c r="R296" s="43"/>
    </row>
    <row r="297" spans="3:18" ht="12.75">
      <c r="C297" s="43"/>
      <c r="D297" s="71"/>
      <c r="E297" s="43"/>
      <c r="F297" s="43"/>
      <c r="G297" s="68"/>
      <c r="H297" s="55"/>
      <c r="I297" s="43"/>
      <c r="J297" s="43"/>
      <c r="O297" s="59"/>
      <c r="Q297" s="4"/>
      <c r="R297" s="43"/>
    </row>
    <row r="298" spans="3:18" ht="12.75">
      <c r="C298" s="43"/>
      <c r="D298" s="71"/>
      <c r="E298" s="43"/>
      <c r="F298" s="43"/>
      <c r="G298" s="68"/>
      <c r="H298" s="55"/>
      <c r="I298" s="43"/>
      <c r="J298" s="43"/>
      <c r="O298" s="59"/>
      <c r="Q298" s="4"/>
      <c r="R298" s="43"/>
    </row>
    <row r="299" spans="3:18" ht="12.75">
      <c r="C299" s="43"/>
      <c r="D299" s="71"/>
      <c r="E299" s="43"/>
      <c r="F299" s="43"/>
      <c r="G299" s="68"/>
      <c r="H299" s="55"/>
      <c r="I299" s="43"/>
      <c r="J299" s="43"/>
      <c r="O299" s="59"/>
      <c r="Q299" s="4"/>
      <c r="R299" s="43"/>
    </row>
    <row r="300" spans="3:18" ht="12.75">
      <c r="C300" s="43"/>
      <c r="D300" s="71"/>
      <c r="E300" s="43"/>
      <c r="F300" s="43"/>
      <c r="G300" s="68"/>
      <c r="H300" s="55"/>
      <c r="I300" s="43"/>
      <c r="J300" s="43"/>
      <c r="O300" s="59"/>
      <c r="Q300" s="4"/>
      <c r="R300" s="43"/>
    </row>
    <row r="301" spans="3:18" ht="12.75">
      <c r="C301" s="43"/>
      <c r="D301" s="71"/>
      <c r="E301" s="43"/>
      <c r="F301" s="43"/>
      <c r="G301" s="68"/>
      <c r="H301" s="55"/>
      <c r="I301" s="43"/>
      <c r="J301" s="43"/>
      <c r="O301" s="59"/>
      <c r="Q301" s="4"/>
      <c r="R301" s="43"/>
    </row>
    <row r="302" spans="3:18" ht="12.75">
      <c r="C302" s="43"/>
      <c r="D302" s="71"/>
      <c r="E302" s="43"/>
      <c r="F302" s="43"/>
      <c r="G302" s="68"/>
      <c r="H302" s="55"/>
      <c r="I302" s="43"/>
      <c r="J302" s="43"/>
      <c r="O302" s="59"/>
      <c r="Q302" s="4"/>
      <c r="R302" s="43"/>
    </row>
    <row r="303" spans="3:18" ht="12.75">
      <c r="C303" s="43"/>
      <c r="D303" s="71"/>
      <c r="E303" s="43"/>
      <c r="F303" s="43"/>
      <c r="G303" s="68"/>
      <c r="H303" s="55"/>
      <c r="I303" s="43"/>
      <c r="J303" s="43"/>
      <c r="O303" s="59"/>
      <c r="Q303" s="4"/>
      <c r="R303" s="43"/>
    </row>
    <row r="304" spans="3:18" ht="12.75">
      <c r="C304" s="43"/>
      <c r="D304" s="71"/>
      <c r="E304" s="43"/>
      <c r="F304" s="43"/>
      <c r="G304" s="68"/>
      <c r="H304" s="55"/>
      <c r="I304" s="43"/>
      <c r="J304" s="43"/>
      <c r="O304" s="59"/>
      <c r="Q304" s="4"/>
      <c r="R304" s="43"/>
    </row>
    <row r="305" spans="3:18" ht="12.75">
      <c r="C305" s="43"/>
      <c r="D305" s="71"/>
      <c r="E305" s="43"/>
      <c r="F305" s="43"/>
      <c r="G305" s="68"/>
      <c r="H305" s="55"/>
      <c r="I305" s="43"/>
      <c r="J305" s="43"/>
      <c r="O305" s="59"/>
      <c r="Q305" s="4"/>
      <c r="R305" s="43"/>
    </row>
    <row r="306" spans="3:18" ht="12.75">
      <c r="C306" s="43"/>
      <c r="D306" s="71"/>
      <c r="E306" s="43"/>
      <c r="F306" s="43"/>
      <c r="G306" s="68"/>
      <c r="H306" s="55"/>
      <c r="I306" s="43"/>
      <c r="J306" s="43"/>
      <c r="O306" s="59"/>
      <c r="Q306" s="4"/>
      <c r="R306" s="43"/>
    </row>
    <row r="307" spans="3:18" ht="12.75">
      <c r="C307" s="43"/>
      <c r="D307" s="71"/>
      <c r="E307" s="43"/>
      <c r="F307" s="43"/>
      <c r="G307" s="68"/>
      <c r="H307" s="55"/>
      <c r="I307" s="43"/>
      <c r="J307" s="43"/>
      <c r="O307" s="59"/>
      <c r="Q307" s="4"/>
      <c r="R307" s="43"/>
    </row>
    <row r="308" spans="3:18" ht="12.75">
      <c r="C308" s="43"/>
      <c r="D308" s="71"/>
      <c r="E308" s="43"/>
      <c r="F308" s="43"/>
      <c r="G308" s="68"/>
      <c r="H308" s="55"/>
      <c r="I308" s="43"/>
      <c r="J308" s="43"/>
      <c r="O308" s="59"/>
      <c r="Q308" s="4"/>
      <c r="R308" s="43"/>
    </row>
    <row r="309" spans="3:18" ht="12.75">
      <c r="C309" s="43"/>
      <c r="D309" s="71"/>
      <c r="E309" s="43"/>
      <c r="F309" s="43"/>
      <c r="G309" s="68"/>
      <c r="H309" s="55"/>
      <c r="I309" s="43"/>
      <c r="J309" s="43"/>
      <c r="O309" s="59"/>
      <c r="Q309" s="4"/>
      <c r="R309" s="43"/>
    </row>
    <row r="310" spans="3:18" ht="12.75">
      <c r="C310" s="43"/>
      <c r="D310" s="71"/>
      <c r="E310" s="43"/>
      <c r="F310" s="43"/>
      <c r="G310" s="68"/>
      <c r="H310" s="55"/>
      <c r="I310" s="43"/>
      <c r="J310" s="43"/>
      <c r="O310" s="59"/>
      <c r="Q310" s="4"/>
      <c r="R310" s="43"/>
    </row>
    <row r="311" spans="3:18" ht="12.75">
      <c r="C311" s="43"/>
      <c r="D311" s="71"/>
      <c r="E311" s="43"/>
      <c r="F311" s="43"/>
      <c r="G311" s="68"/>
      <c r="H311" s="55"/>
      <c r="I311" s="43"/>
      <c r="J311" s="43"/>
      <c r="O311" s="59"/>
      <c r="Q311" s="4"/>
      <c r="R311" s="43"/>
    </row>
    <row r="312" spans="3:18" ht="12.75">
      <c r="C312" s="43"/>
      <c r="D312" s="71"/>
      <c r="E312" s="43"/>
      <c r="F312" s="43"/>
      <c r="G312" s="68"/>
      <c r="H312" s="55"/>
      <c r="I312" s="43"/>
      <c r="J312" s="43"/>
      <c r="O312" s="59"/>
      <c r="Q312" s="4"/>
      <c r="R312" s="43"/>
    </row>
    <row r="313" spans="3:18" ht="12.75">
      <c r="C313" s="43"/>
      <c r="D313" s="71"/>
      <c r="E313" s="43"/>
      <c r="F313" s="43"/>
      <c r="G313" s="68"/>
      <c r="H313" s="55"/>
      <c r="I313" s="43"/>
      <c r="J313" s="43"/>
      <c r="O313" s="59"/>
      <c r="Q313" s="4"/>
      <c r="R313" s="43"/>
    </row>
    <row r="314" spans="3:18" ht="12.75">
      <c r="C314" s="43"/>
      <c r="D314" s="71"/>
      <c r="E314" s="43"/>
      <c r="F314" s="43"/>
      <c r="G314" s="68"/>
      <c r="H314" s="55"/>
      <c r="I314" s="43"/>
      <c r="J314" s="43"/>
      <c r="O314" s="59"/>
      <c r="Q314" s="4"/>
      <c r="R314" s="43"/>
    </row>
    <row r="315" spans="3:18" ht="12.75">
      <c r="C315" s="43"/>
      <c r="D315" s="71"/>
      <c r="E315" s="43"/>
      <c r="F315" s="43"/>
      <c r="G315" s="68"/>
      <c r="H315" s="55"/>
      <c r="I315" s="43"/>
      <c r="J315" s="43"/>
      <c r="O315" s="59"/>
      <c r="Q315" s="4"/>
      <c r="R315" s="43"/>
    </row>
    <row r="316" spans="3:18" ht="12.75">
      <c r="C316" s="43"/>
      <c r="D316" s="71"/>
      <c r="E316" s="43"/>
      <c r="F316" s="43"/>
      <c r="G316" s="68"/>
      <c r="H316" s="55"/>
      <c r="I316" s="43"/>
      <c r="J316" s="43"/>
      <c r="O316" s="59"/>
      <c r="Q316" s="4"/>
      <c r="R316" s="43"/>
    </row>
    <row r="317" spans="3:18" ht="12.75">
      <c r="C317" s="43"/>
      <c r="D317" s="71"/>
      <c r="E317" s="43"/>
      <c r="F317" s="43"/>
      <c r="G317" s="68"/>
      <c r="H317" s="55"/>
      <c r="I317" s="43"/>
      <c r="J317" s="43"/>
      <c r="O317" s="59"/>
      <c r="Q317" s="4"/>
      <c r="R317" s="43"/>
    </row>
    <row r="318" spans="3:18" ht="12.75">
      <c r="C318" s="43"/>
      <c r="D318" s="71"/>
      <c r="E318" s="43"/>
      <c r="F318" s="43"/>
      <c r="G318" s="68"/>
      <c r="H318" s="55"/>
      <c r="I318" s="43"/>
      <c r="J318" s="43"/>
      <c r="O318" s="59"/>
      <c r="Q318" s="4"/>
      <c r="R318" s="43"/>
    </row>
    <row r="319" spans="3:18" ht="12.75">
      <c r="C319" s="43"/>
      <c r="D319" s="71"/>
      <c r="E319" s="43"/>
      <c r="F319" s="43"/>
      <c r="G319" s="68"/>
      <c r="H319" s="55"/>
      <c r="I319" s="43"/>
      <c r="J319" s="43"/>
      <c r="O319" s="59"/>
      <c r="Q319" s="4"/>
      <c r="R319" s="43"/>
    </row>
    <row r="320" spans="3:18" ht="12.75">
      <c r="C320" s="43"/>
      <c r="D320" s="71"/>
      <c r="E320" s="43"/>
      <c r="F320" s="43"/>
      <c r="G320" s="68"/>
      <c r="H320" s="55"/>
      <c r="I320" s="43"/>
      <c r="J320" s="43"/>
      <c r="O320" s="59"/>
      <c r="Q320" s="4"/>
      <c r="R320" s="43"/>
    </row>
    <row r="321" spans="3:18" ht="12.75">
      <c r="C321" s="43"/>
      <c r="D321" s="71"/>
      <c r="E321" s="43"/>
      <c r="F321" s="43"/>
      <c r="G321" s="68"/>
      <c r="H321" s="55"/>
      <c r="I321" s="43"/>
      <c r="J321" s="43"/>
      <c r="O321" s="59"/>
      <c r="Q321" s="4"/>
      <c r="R321" s="43"/>
    </row>
    <row r="322" spans="3:18" ht="12.75">
      <c r="C322" s="43"/>
      <c r="D322" s="71"/>
      <c r="E322" s="43"/>
      <c r="F322" s="43"/>
      <c r="G322" s="68"/>
      <c r="H322" s="55"/>
      <c r="I322" s="43"/>
      <c r="J322" s="43"/>
      <c r="O322" s="59"/>
      <c r="Q322" s="4"/>
      <c r="R322" s="43"/>
    </row>
    <row r="323" spans="3:18" ht="12.75">
      <c r="C323" s="43"/>
      <c r="D323" s="71"/>
      <c r="E323" s="43"/>
      <c r="F323" s="43"/>
      <c r="G323" s="68"/>
      <c r="H323" s="55"/>
      <c r="I323" s="43"/>
      <c r="J323" s="43"/>
      <c r="O323" s="59"/>
      <c r="Q323" s="4"/>
      <c r="R323" s="43"/>
    </row>
    <row r="324" spans="3:18" ht="12.75">
      <c r="C324" s="43"/>
      <c r="D324" s="71"/>
      <c r="E324" s="43"/>
      <c r="F324" s="43"/>
      <c r="G324" s="68"/>
      <c r="H324" s="55"/>
      <c r="I324" s="43"/>
      <c r="J324" s="43"/>
      <c r="O324" s="59"/>
      <c r="Q324" s="4"/>
      <c r="R324" s="43"/>
    </row>
    <row r="325" spans="3:18" ht="12.75">
      <c r="C325" s="43"/>
      <c r="D325" s="71"/>
      <c r="E325" s="43"/>
      <c r="F325" s="43"/>
      <c r="G325" s="68"/>
      <c r="H325" s="55"/>
      <c r="I325" s="43"/>
      <c r="J325" s="43"/>
      <c r="O325" s="59"/>
      <c r="Q325" s="4"/>
      <c r="R325" s="43"/>
    </row>
    <row r="326" spans="3:18" ht="12.75">
      <c r="C326" s="43"/>
      <c r="D326" s="71"/>
      <c r="E326" s="43"/>
      <c r="F326" s="43"/>
      <c r="G326" s="68"/>
      <c r="H326" s="55"/>
      <c r="I326" s="43"/>
      <c r="J326" s="43"/>
      <c r="O326" s="59"/>
      <c r="Q326" s="4"/>
      <c r="R326" s="43"/>
    </row>
    <row r="327" spans="3:18" ht="12.75">
      <c r="C327" s="43"/>
      <c r="D327" s="71"/>
      <c r="E327" s="43"/>
      <c r="F327" s="43"/>
      <c r="G327" s="68"/>
      <c r="H327" s="55"/>
      <c r="I327" s="43"/>
      <c r="J327" s="43"/>
      <c r="O327" s="59"/>
      <c r="Q327" s="4"/>
      <c r="R327" s="43"/>
    </row>
    <row r="328" spans="3:18" ht="12.75">
      <c r="C328" s="43"/>
      <c r="D328" s="71"/>
      <c r="E328" s="43"/>
      <c r="F328" s="43"/>
      <c r="G328" s="68"/>
      <c r="H328" s="55"/>
      <c r="I328" s="43"/>
      <c r="J328" s="43"/>
      <c r="O328" s="59"/>
      <c r="Q328" s="4"/>
      <c r="R328" s="43"/>
    </row>
    <row r="329" spans="3:18" ht="12.75">
      <c r="C329" s="43"/>
      <c r="D329" s="71"/>
      <c r="E329" s="43"/>
      <c r="F329" s="43"/>
      <c r="G329" s="68"/>
      <c r="H329" s="55"/>
      <c r="I329" s="43"/>
      <c r="J329" s="43"/>
      <c r="O329" s="59"/>
      <c r="Q329" s="4"/>
      <c r="R329" s="43"/>
    </row>
    <row r="330" spans="3:18" ht="12.75">
      <c r="C330" s="43"/>
      <c r="D330" s="71"/>
      <c r="E330" s="43"/>
      <c r="F330" s="43"/>
      <c r="G330" s="68"/>
      <c r="H330" s="55"/>
      <c r="I330" s="43"/>
      <c r="J330" s="43"/>
      <c r="O330" s="59"/>
      <c r="Q330" s="4"/>
      <c r="R330" s="43"/>
    </row>
    <row r="331" spans="3:18" ht="12.75">
      <c r="C331" s="43"/>
      <c r="D331" s="71"/>
      <c r="E331" s="43"/>
      <c r="F331" s="43"/>
      <c r="G331" s="68"/>
      <c r="H331" s="55"/>
      <c r="I331" s="43"/>
      <c r="J331" s="43"/>
      <c r="O331" s="59"/>
      <c r="Q331" s="4"/>
      <c r="R331" s="43"/>
    </row>
    <row r="332" spans="3:18" ht="12.75">
      <c r="C332" s="43"/>
      <c r="D332" s="71"/>
      <c r="E332" s="43"/>
      <c r="F332" s="43"/>
      <c r="G332" s="68"/>
      <c r="H332" s="55"/>
      <c r="I332" s="43"/>
      <c r="J332" s="43"/>
      <c r="O332" s="59"/>
      <c r="Q332" s="4"/>
      <c r="R332" s="43"/>
    </row>
    <row r="333" spans="3:18" ht="12.75">
      <c r="C333" s="43"/>
      <c r="D333" s="71"/>
      <c r="E333" s="43"/>
      <c r="F333" s="43"/>
      <c r="G333" s="68"/>
      <c r="H333" s="55"/>
      <c r="I333" s="43"/>
      <c r="J333" s="43"/>
      <c r="O333" s="59"/>
      <c r="Q333" s="4"/>
      <c r="R333" s="43"/>
    </row>
    <row r="334" spans="3:18" ht="12.75">
      <c r="C334" s="43"/>
      <c r="D334" s="71"/>
      <c r="E334" s="43"/>
      <c r="F334" s="43"/>
      <c r="G334" s="68"/>
      <c r="H334" s="55"/>
      <c r="I334" s="43"/>
      <c r="J334" s="43"/>
      <c r="O334" s="59"/>
      <c r="Q334" s="4"/>
      <c r="R334" s="43"/>
    </row>
    <row r="335" spans="3:18" ht="12.75">
      <c r="C335" s="43"/>
      <c r="D335" s="71"/>
      <c r="E335" s="43"/>
      <c r="F335" s="43"/>
      <c r="G335" s="68"/>
      <c r="H335" s="55"/>
      <c r="I335" s="43"/>
      <c r="J335" s="43"/>
      <c r="O335" s="59"/>
      <c r="Q335" s="4"/>
      <c r="R335" s="43"/>
    </row>
    <row r="336" spans="3:18" ht="12.75">
      <c r="C336" s="43"/>
      <c r="D336" s="71"/>
      <c r="E336" s="43"/>
      <c r="F336" s="43"/>
      <c r="G336" s="68"/>
      <c r="H336" s="55"/>
      <c r="I336" s="43"/>
      <c r="J336" s="43"/>
      <c r="O336" s="59"/>
      <c r="Q336" s="4"/>
      <c r="R336" s="43"/>
    </row>
    <row r="337" spans="3:18" ht="12.75">
      <c r="C337" s="43"/>
      <c r="D337" s="71"/>
      <c r="E337" s="43"/>
      <c r="F337" s="43"/>
      <c r="G337" s="68"/>
      <c r="H337" s="55"/>
      <c r="I337" s="43"/>
      <c r="J337" s="43"/>
      <c r="O337" s="59"/>
      <c r="Q337" s="4"/>
      <c r="R337" s="43"/>
    </row>
    <row r="338" spans="3:18" ht="12.75">
      <c r="C338" s="43"/>
      <c r="D338" s="71"/>
      <c r="E338" s="43"/>
      <c r="F338" s="43"/>
      <c r="G338" s="68"/>
      <c r="H338" s="55"/>
      <c r="I338" s="43"/>
      <c r="J338" s="43"/>
      <c r="O338" s="59"/>
      <c r="Q338" s="4"/>
      <c r="R338" s="43"/>
    </row>
    <row r="339" spans="3:18" ht="12.75">
      <c r="C339" s="43"/>
      <c r="D339" s="71"/>
      <c r="E339" s="43"/>
      <c r="F339" s="43"/>
      <c r="G339" s="68"/>
      <c r="H339" s="55"/>
      <c r="I339" s="43"/>
      <c r="J339" s="43"/>
      <c r="O339" s="59"/>
      <c r="Q339" s="4"/>
      <c r="R339" s="43"/>
    </row>
    <row r="340" spans="3:18" ht="12.75">
      <c r="C340" s="43"/>
      <c r="D340" s="71"/>
      <c r="E340" s="43"/>
      <c r="F340" s="43"/>
      <c r="G340" s="68"/>
      <c r="H340" s="55"/>
      <c r="I340" s="43"/>
      <c r="J340" s="43"/>
      <c r="O340" s="59"/>
      <c r="Q340" s="4"/>
      <c r="R340" s="43"/>
    </row>
    <row r="341" spans="3:18" ht="12.75">
      <c r="C341" s="43"/>
      <c r="D341" s="71"/>
      <c r="E341" s="43"/>
      <c r="F341" s="43"/>
      <c r="G341" s="68"/>
      <c r="H341" s="55"/>
      <c r="I341" s="43"/>
      <c r="J341" s="43"/>
      <c r="O341" s="59"/>
      <c r="Q341" s="4"/>
      <c r="R341" s="43"/>
    </row>
    <row r="342" spans="3:18" ht="12.75">
      <c r="C342" s="43"/>
      <c r="D342" s="71"/>
      <c r="E342" s="43"/>
      <c r="F342" s="43"/>
      <c r="G342" s="68"/>
      <c r="H342" s="55"/>
      <c r="I342" s="43"/>
      <c r="J342" s="43"/>
      <c r="O342" s="59"/>
      <c r="Q342" s="4"/>
      <c r="R342" s="43"/>
    </row>
    <row r="343" spans="3:18" ht="12.75">
      <c r="C343" s="43"/>
      <c r="D343" s="71"/>
      <c r="E343" s="43"/>
      <c r="F343" s="43"/>
      <c r="G343" s="68"/>
      <c r="H343" s="55"/>
      <c r="I343" s="43"/>
      <c r="J343" s="43"/>
      <c r="O343" s="59"/>
      <c r="Q343" s="4"/>
      <c r="R343" s="43"/>
    </row>
    <row r="344" spans="3:18" ht="12.75">
      <c r="C344" s="43"/>
      <c r="D344" s="71"/>
      <c r="E344" s="43"/>
      <c r="F344" s="43"/>
      <c r="G344" s="68"/>
      <c r="H344" s="55"/>
      <c r="I344" s="43"/>
      <c r="J344" s="43"/>
      <c r="O344" s="59"/>
      <c r="Q344" s="4"/>
      <c r="R344" s="43"/>
    </row>
    <row r="345" spans="3:18" ht="12.75">
      <c r="C345" s="43"/>
      <c r="D345" s="71"/>
      <c r="E345" s="43"/>
      <c r="F345" s="43"/>
      <c r="G345" s="68"/>
      <c r="H345" s="55"/>
      <c r="I345" s="43"/>
      <c r="J345" s="43"/>
      <c r="O345" s="59"/>
      <c r="Q345" s="4"/>
      <c r="R345" s="43"/>
    </row>
    <row r="346" spans="3:18" ht="12.75">
      <c r="C346" s="43"/>
      <c r="D346" s="71"/>
      <c r="E346" s="43"/>
      <c r="F346" s="43"/>
      <c r="G346" s="68"/>
      <c r="H346" s="55"/>
      <c r="I346" s="43"/>
      <c r="J346" s="43"/>
      <c r="O346" s="59"/>
      <c r="Q346" s="4"/>
      <c r="R346" s="43"/>
    </row>
    <row r="347" spans="3:18" ht="12.75">
      <c r="C347" s="43"/>
      <c r="D347" s="71"/>
      <c r="E347" s="43"/>
      <c r="F347" s="43"/>
      <c r="G347" s="68"/>
      <c r="H347" s="55"/>
      <c r="I347" s="43"/>
      <c r="J347" s="43"/>
      <c r="O347" s="59"/>
      <c r="Q347" s="4"/>
      <c r="R347" s="43"/>
    </row>
    <row r="348" spans="3:18" ht="12.75">
      <c r="C348" s="43"/>
      <c r="D348" s="71"/>
      <c r="E348" s="43"/>
      <c r="F348" s="43"/>
      <c r="G348" s="68"/>
      <c r="H348" s="55"/>
      <c r="I348" s="43"/>
      <c r="J348" s="43"/>
      <c r="O348" s="59"/>
      <c r="Q348" s="4"/>
      <c r="R348" s="43"/>
    </row>
    <row r="349" spans="3:18" ht="12.75">
      <c r="C349" s="43"/>
      <c r="D349" s="71"/>
      <c r="E349" s="43"/>
      <c r="F349" s="43"/>
      <c r="G349" s="68"/>
      <c r="H349" s="55"/>
      <c r="I349" s="43"/>
      <c r="J349" s="43"/>
      <c r="O349" s="59"/>
      <c r="Q349" s="4"/>
      <c r="R349" s="43"/>
    </row>
    <row r="350" spans="3:18" ht="12.75">
      <c r="C350" s="43"/>
      <c r="D350" s="71"/>
      <c r="E350" s="43"/>
      <c r="F350" s="43"/>
      <c r="G350" s="68"/>
      <c r="H350" s="55"/>
      <c r="I350" s="43"/>
      <c r="J350" s="43"/>
      <c r="O350" s="59"/>
      <c r="Q350" s="4"/>
      <c r="R350" s="43"/>
    </row>
    <row r="351" spans="3:18" ht="12.75">
      <c r="C351" s="43"/>
      <c r="D351" s="71"/>
      <c r="E351" s="43"/>
      <c r="F351" s="43"/>
      <c r="G351" s="68"/>
      <c r="H351" s="55"/>
      <c r="I351" s="43"/>
      <c r="J351" s="43"/>
      <c r="O351" s="59"/>
      <c r="Q351" s="4"/>
      <c r="R351" s="43"/>
    </row>
    <row r="352" spans="3:18" ht="12.75">
      <c r="C352" s="43"/>
      <c r="D352" s="71"/>
      <c r="E352" s="43"/>
      <c r="F352" s="43"/>
      <c r="G352" s="68"/>
      <c r="H352" s="55"/>
      <c r="I352" s="43"/>
      <c r="J352" s="43"/>
      <c r="O352" s="59"/>
      <c r="Q352" s="4"/>
      <c r="R352" s="43"/>
    </row>
    <row r="353" spans="3:18" ht="12.75">
      <c r="C353" s="43"/>
      <c r="D353" s="71"/>
      <c r="E353" s="43"/>
      <c r="F353" s="43"/>
      <c r="G353" s="68"/>
      <c r="H353" s="55"/>
      <c r="I353" s="43"/>
      <c r="J353" s="43"/>
      <c r="O353" s="59"/>
      <c r="Q353" s="4"/>
      <c r="R353" s="43"/>
    </row>
    <row r="354" spans="3:18" ht="12.75">
      <c r="C354" s="43"/>
      <c r="D354" s="71"/>
      <c r="E354" s="43"/>
      <c r="F354" s="43"/>
      <c r="G354" s="68"/>
      <c r="H354" s="55"/>
      <c r="I354" s="43"/>
      <c r="J354" s="43"/>
      <c r="O354" s="59"/>
      <c r="Q354" s="4"/>
      <c r="R354" s="43"/>
    </row>
    <row r="355" spans="3:18" ht="12.75">
      <c r="C355" s="43"/>
      <c r="D355" s="71"/>
      <c r="E355" s="43"/>
      <c r="F355" s="43"/>
      <c r="G355" s="68"/>
      <c r="H355" s="55"/>
      <c r="I355" s="43"/>
      <c r="J355" s="43"/>
      <c r="O355" s="59"/>
      <c r="Q355" s="4"/>
      <c r="R355" s="43"/>
    </row>
    <row r="356" spans="3:18" ht="12.75">
      <c r="C356" s="43"/>
      <c r="D356" s="71"/>
      <c r="E356" s="43"/>
      <c r="F356" s="43"/>
      <c r="G356" s="68"/>
      <c r="H356" s="55"/>
      <c r="I356" s="43"/>
      <c r="J356" s="43"/>
      <c r="O356" s="59"/>
      <c r="Q356" s="4"/>
      <c r="R356" s="43"/>
    </row>
    <row r="357" spans="3:18" ht="12.75">
      <c r="C357" s="43"/>
      <c r="D357" s="71"/>
      <c r="E357" s="43"/>
      <c r="F357" s="43"/>
      <c r="G357" s="68"/>
      <c r="H357" s="55"/>
      <c r="I357" s="43"/>
      <c r="J357" s="43"/>
      <c r="O357" s="59"/>
      <c r="Q357" s="4"/>
      <c r="R357" s="43"/>
    </row>
    <row r="358" spans="3:18" ht="12.75">
      <c r="C358" s="43"/>
      <c r="D358" s="71"/>
      <c r="E358" s="43"/>
      <c r="F358" s="43"/>
      <c r="G358" s="68"/>
      <c r="H358" s="55"/>
      <c r="I358" s="43"/>
      <c r="J358" s="43"/>
      <c r="O358" s="59"/>
      <c r="Q358" s="4"/>
      <c r="R358" s="43"/>
    </row>
    <row r="359" spans="3:18" ht="12.75">
      <c r="C359" s="43"/>
      <c r="D359" s="71"/>
      <c r="E359" s="43"/>
      <c r="F359" s="43"/>
      <c r="G359" s="68"/>
      <c r="H359" s="55"/>
      <c r="I359" s="43"/>
      <c r="J359" s="43"/>
      <c r="O359" s="59"/>
      <c r="Q359" s="4"/>
      <c r="R359" s="43"/>
    </row>
    <row r="360" spans="3:18" ht="12.75">
      <c r="C360" s="43"/>
      <c r="D360" s="71"/>
      <c r="E360" s="43"/>
      <c r="F360" s="43"/>
      <c r="G360" s="68"/>
      <c r="H360" s="55"/>
      <c r="I360" s="43"/>
      <c r="J360" s="43"/>
      <c r="O360" s="59"/>
      <c r="Q360" s="4"/>
      <c r="R360" s="43"/>
    </row>
    <row r="361" spans="3:18" ht="12.75">
      <c r="C361" s="43"/>
      <c r="D361" s="71"/>
      <c r="E361" s="43"/>
      <c r="F361" s="43"/>
      <c r="G361" s="68"/>
      <c r="H361" s="55"/>
      <c r="I361" s="43"/>
      <c r="J361" s="43"/>
      <c r="O361" s="59"/>
      <c r="Q361" s="4"/>
      <c r="R361" s="43"/>
    </row>
    <row r="362" spans="3:18" ht="12.75">
      <c r="C362" s="43"/>
      <c r="D362" s="71"/>
      <c r="E362" s="43"/>
      <c r="F362" s="43"/>
      <c r="G362" s="68"/>
      <c r="H362" s="55"/>
      <c r="I362" s="43"/>
      <c r="J362" s="43"/>
      <c r="O362" s="59"/>
      <c r="Q362" s="4"/>
      <c r="R362" s="43"/>
    </row>
    <row r="363" spans="3:18" ht="12.75">
      <c r="C363" s="43"/>
      <c r="D363" s="71"/>
      <c r="E363" s="43"/>
      <c r="F363" s="43"/>
      <c r="G363" s="68"/>
      <c r="H363" s="55"/>
      <c r="I363" s="43"/>
      <c r="J363" s="43"/>
      <c r="O363" s="59"/>
      <c r="Q363" s="4"/>
      <c r="R363" s="43"/>
    </row>
    <row r="364" spans="3:18" ht="12.75">
      <c r="C364" s="43"/>
      <c r="D364" s="71"/>
      <c r="E364" s="43"/>
      <c r="F364" s="43"/>
      <c r="G364" s="68"/>
      <c r="H364" s="55"/>
      <c r="I364" s="43"/>
      <c r="J364" s="43"/>
      <c r="O364" s="59"/>
      <c r="Q364" s="4"/>
      <c r="R364" s="43"/>
    </row>
    <row r="365" spans="3:18" ht="12.75">
      <c r="C365" s="43"/>
      <c r="D365" s="71"/>
      <c r="E365" s="43"/>
      <c r="F365" s="43"/>
      <c r="G365" s="68"/>
      <c r="H365" s="55"/>
      <c r="I365" s="43"/>
      <c r="J365" s="43"/>
      <c r="O365" s="59"/>
      <c r="Q365" s="4"/>
      <c r="R365" s="43"/>
    </row>
    <row r="366" spans="3:18" ht="12.75">
      <c r="C366" s="43"/>
      <c r="D366" s="71"/>
      <c r="E366" s="43"/>
      <c r="F366" s="43"/>
      <c r="G366" s="68"/>
      <c r="H366" s="55"/>
      <c r="I366" s="43"/>
      <c r="J366" s="43"/>
      <c r="O366" s="59"/>
      <c r="Q366" s="4"/>
      <c r="R366" s="43"/>
    </row>
    <row r="367" spans="3:18" ht="12.75">
      <c r="C367" s="43"/>
      <c r="D367" s="71"/>
      <c r="E367" s="43"/>
      <c r="F367" s="43"/>
      <c r="G367" s="68"/>
      <c r="H367" s="55"/>
      <c r="I367" s="43"/>
      <c r="J367" s="43"/>
      <c r="O367" s="59"/>
      <c r="Q367" s="4"/>
      <c r="R367" s="43"/>
    </row>
    <row r="368" spans="3:18" ht="12.75">
      <c r="C368" s="43"/>
      <c r="D368" s="71"/>
      <c r="E368" s="43"/>
      <c r="F368" s="43"/>
      <c r="G368" s="68"/>
      <c r="H368" s="55"/>
      <c r="I368" s="43"/>
      <c r="J368" s="43"/>
      <c r="O368" s="59"/>
      <c r="Q368" s="4"/>
      <c r="R368" s="43"/>
    </row>
    <row r="369" spans="3:18" ht="12.75">
      <c r="C369" s="43"/>
      <c r="D369" s="71"/>
      <c r="E369" s="43"/>
      <c r="F369" s="43"/>
      <c r="G369" s="68"/>
      <c r="H369" s="55"/>
      <c r="I369" s="43"/>
      <c r="J369" s="43"/>
      <c r="O369" s="59"/>
      <c r="Q369" s="4"/>
      <c r="R369" s="43"/>
    </row>
    <row r="370" spans="3:18" ht="12.75">
      <c r="C370" s="43"/>
      <c r="D370" s="71"/>
      <c r="E370" s="43"/>
      <c r="F370" s="43"/>
      <c r="G370" s="68"/>
      <c r="H370" s="55"/>
      <c r="I370" s="43"/>
      <c r="J370" s="43"/>
      <c r="O370" s="59"/>
      <c r="Q370" s="4"/>
      <c r="R370" s="43"/>
    </row>
    <row r="371" spans="3:18" ht="12.75">
      <c r="C371" s="43"/>
      <c r="D371" s="71"/>
      <c r="E371" s="43"/>
      <c r="F371" s="43"/>
      <c r="G371" s="68"/>
      <c r="H371" s="55"/>
      <c r="I371" s="43"/>
      <c r="J371" s="43"/>
      <c r="O371" s="59"/>
      <c r="Q371" s="4"/>
      <c r="R371" s="43"/>
    </row>
    <row r="372" spans="3:18" ht="12.75">
      <c r="C372" s="43"/>
      <c r="D372" s="71"/>
      <c r="E372" s="43"/>
      <c r="F372" s="43"/>
      <c r="G372" s="68"/>
      <c r="H372" s="55"/>
      <c r="I372" s="43"/>
      <c r="J372" s="43"/>
      <c r="O372" s="59"/>
      <c r="Q372" s="4"/>
      <c r="R372" s="43"/>
    </row>
    <row r="373" spans="3:18" ht="12.75">
      <c r="C373" s="43"/>
      <c r="D373" s="71"/>
      <c r="E373" s="43"/>
      <c r="F373" s="43"/>
      <c r="G373" s="68"/>
      <c r="H373" s="55"/>
      <c r="I373" s="43"/>
      <c r="J373" s="43"/>
      <c r="O373" s="59"/>
      <c r="Q373" s="4"/>
      <c r="R373" s="43"/>
    </row>
    <row r="374" spans="3:18" ht="12.75">
      <c r="C374" s="43"/>
      <c r="D374" s="71"/>
      <c r="E374" s="43"/>
      <c r="F374" s="43"/>
      <c r="G374" s="68"/>
      <c r="H374" s="55"/>
      <c r="I374" s="43"/>
      <c r="J374" s="43"/>
      <c r="O374" s="59"/>
      <c r="Q374" s="4"/>
      <c r="R374" s="43"/>
    </row>
    <row r="375" spans="3:18" ht="12.75">
      <c r="C375" s="43"/>
      <c r="D375" s="71"/>
      <c r="E375" s="43"/>
      <c r="F375" s="43"/>
      <c r="G375" s="68"/>
      <c r="H375" s="55"/>
      <c r="I375" s="43"/>
      <c r="J375" s="43"/>
      <c r="O375" s="59"/>
      <c r="Q375" s="4"/>
      <c r="R375" s="43"/>
    </row>
    <row r="376" spans="3:18" ht="12.75">
      <c r="C376" s="43"/>
      <c r="D376" s="71"/>
      <c r="E376" s="43"/>
      <c r="F376" s="43"/>
      <c r="G376" s="68"/>
      <c r="H376" s="55"/>
      <c r="I376" s="43"/>
      <c r="J376" s="43"/>
      <c r="O376" s="59"/>
      <c r="Q376" s="4"/>
      <c r="R376" s="43"/>
    </row>
    <row r="377" spans="3:18" ht="12.75">
      <c r="C377" s="43"/>
      <c r="D377" s="71"/>
      <c r="E377" s="43"/>
      <c r="F377" s="43"/>
      <c r="G377" s="68"/>
      <c r="H377" s="55"/>
      <c r="I377" s="43"/>
      <c r="J377" s="43"/>
      <c r="O377" s="59"/>
      <c r="Q377" s="4"/>
      <c r="R377" s="43"/>
    </row>
    <row r="378" spans="3:18" ht="12.75">
      <c r="C378" s="43"/>
      <c r="D378" s="71"/>
      <c r="E378" s="43"/>
      <c r="F378" s="43"/>
      <c r="G378" s="68"/>
      <c r="H378" s="55"/>
      <c r="I378" s="43"/>
      <c r="J378" s="43"/>
      <c r="O378" s="59"/>
      <c r="Q378" s="4"/>
      <c r="R378" s="43"/>
    </row>
    <row r="379" spans="3:18" ht="12.75">
      <c r="C379" s="43"/>
      <c r="D379" s="71"/>
      <c r="E379" s="43"/>
      <c r="F379" s="43"/>
      <c r="G379" s="68"/>
      <c r="H379" s="55"/>
      <c r="I379" s="43"/>
      <c r="J379" s="43"/>
      <c r="O379" s="59"/>
      <c r="Q379" s="4"/>
      <c r="R379" s="43"/>
    </row>
    <row r="380" spans="3:18" ht="12.75">
      <c r="C380" s="43"/>
      <c r="D380" s="71"/>
      <c r="E380" s="43"/>
      <c r="F380" s="43"/>
      <c r="G380" s="68"/>
      <c r="H380" s="55"/>
      <c r="I380" s="43"/>
      <c r="J380" s="43"/>
      <c r="O380" s="59"/>
      <c r="Q380" s="4"/>
      <c r="R380" s="43"/>
    </row>
    <row r="381" spans="3:18" ht="12.75">
      <c r="C381" s="43"/>
      <c r="D381" s="71"/>
      <c r="E381" s="43"/>
      <c r="F381" s="43"/>
      <c r="G381" s="68"/>
      <c r="H381" s="55"/>
      <c r="I381" s="43"/>
      <c r="J381" s="43"/>
      <c r="O381" s="59"/>
      <c r="Q381" s="4"/>
      <c r="R381" s="43"/>
    </row>
    <row r="382" spans="3:18" ht="12.75">
      <c r="C382" s="43"/>
      <c r="D382" s="71"/>
      <c r="E382" s="43"/>
      <c r="F382" s="43"/>
      <c r="G382" s="68"/>
      <c r="H382" s="55"/>
      <c r="I382" s="43"/>
      <c r="J382" s="43"/>
      <c r="O382" s="59"/>
      <c r="Q382" s="4"/>
      <c r="R382" s="43"/>
    </row>
    <row r="383" spans="3:18" ht="12.75">
      <c r="C383" s="43"/>
      <c r="D383" s="71"/>
      <c r="E383" s="43"/>
      <c r="F383" s="43"/>
      <c r="G383" s="68"/>
      <c r="H383" s="55"/>
      <c r="I383" s="43"/>
      <c r="J383" s="43"/>
      <c r="O383" s="59"/>
      <c r="Q383" s="4"/>
      <c r="R383" s="43"/>
    </row>
    <row r="384" spans="3:18" ht="12.75">
      <c r="C384" s="43"/>
      <c r="D384" s="71"/>
      <c r="E384" s="43"/>
      <c r="F384" s="43"/>
      <c r="G384" s="68"/>
      <c r="H384" s="55"/>
      <c r="I384" s="43"/>
      <c r="J384" s="43"/>
      <c r="O384" s="59"/>
      <c r="Q384" s="4"/>
      <c r="R384" s="43"/>
    </row>
    <row r="385" spans="3:18" ht="12.75">
      <c r="C385" s="43"/>
      <c r="D385" s="71"/>
      <c r="E385" s="43"/>
      <c r="F385" s="43"/>
      <c r="G385" s="68"/>
      <c r="H385" s="55"/>
      <c r="I385" s="43"/>
      <c r="J385" s="43"/>
      <c r="O385" s="59"/>
      <c r="Q385" s="4"/>
      <c r="R385" s="43"/>
    </row>
    <row r="386" spans="3:18" ht="12.75">
      <c r="C386" s="43"/>
      <c r="D386" s="71"/>
      <c r="E386" s="43"/>
      <c r="F386" s="43"/>
      <c r="G386" s="68"/>
      <c r="H386" s="55"/>
      <c r="I386" s="43"/>
      <c r="J386" s="43"/>
      <c r="O386" s="59"/>
      <c r="Q386" s="4"/>
      <c r="R386" s="43"/>
    </row>
    <row r="387" spans="3:18" ht="12.75">
      <c r="C387" s="43"/>
      <c r="D387" s="71"/>
      <c r="E387" s="43"/>
      <c r="F387" s="43"/>
      <c r="G387" s="68"/>
      <c r="H387" s="55"/>
      <c r="I387" s="43"/>
      <c r="J387" s="43"/>
      <c r="O387" s="59"/>
      <c r="Q387" s="4"/>
      <c r="R387" s="43"/>
    </row>
    <row r="388" spans="3:18" ht="12.75">
      <c r="C388" s="43"/>
      <c r="D388" s="71"/>
      <c r="E388" s="43"/>
      <c r="F388" s="43"/>
      <c r="G388" s="68"/>
      <c r="H388" s="55"/>
      <c r="I388" s="43"/>
      <c r="J388" s="43"/>
      <c r="O388" s="59"/>
      <c r="Q388" s="4"/>
      <c r="R388" s="43"/>
    </row>
    <row r="389" spans="3:18" ht="12.75">
      <c r="C389" s="43"/>
      <c r="D389" s="71"/>
      <c r="E389" s="43"/>
      <c r="F389" s="43"/>
      <c r="G389" s="68"/>
      <c r="H389" s="55"/>
      <c r="I389" s="43"/>
      <c r="J389" s="43"/>
      <c r="O389" s="59"/>
      <c r="Q389" s="4"/>
      <c r="R389" s="43"/>
    </row>
    <row r="390" spans="3:18" ht="12.75">
      <c r="C390" s="43"/>
      <c r="D390" s="71"/>
      <c r="E390" s="43"/>
      <c r="F390" s="43"/>
      <c r="G390" s="68"/>
      <c r="H390" s="55"/>
      <c r="I390" s="43"/>
      <c r="J390" s="43"/>
      <c r="O390" s="59"/>
      <c r="Q390" s="4"/>
      <c r="R390" s="43"/>
    </row>
    <row r="391" spans="3:18" ht="12.75">
      <c r="C391" s="43"/>
      <c r="D391" s="71"/>
      <c r="E391" s="43"/>
      <c r="F391" s="43"/>
      <c r="G391" s="68"/>
      <c r="H391" s="55"/>
      <c r="I391" s="43"/>
      <c r="J391" s="43"/>
      <c r="O391" s="59"/>
      <c r="Q391" s="4"/>
      <c r="R391" s="43"/>
    </row>
    <row r="392" spans="3:18" ht="12.75">
      <c r="C392" s="43"/>
      <c r="D392" s="71"/>
      <c r="E392" s="43"/>
      <c r="F392" s="43"/>
      <c r="G392" s="68"/>
      <c r="H392" s="55"/>
      <c r="I392" s="43"/>
      <c r="J392" s="43"/>
      <c r="O392" s="59"/>
      <c r="Q392" s="4"/>
      <c r="R392" s="43"/>
    </row>
    <row r="393" spans="3:18" ht="12.75">
      <c r="C393" s="43"/>
      <c r="D393" s="71"/>
      <c r="E393" s="43"/>
      <c r="F393" s="43"/>
      <c r="G393" s="68"/>
      <c r="H393" s="55"/>
      <c r="I393" s="43"/>
      <c r="J393" s="43"/>
      <c r="O393" s="59"/>
      <c r="Q393" s="4"/>
      <c r="R393" s="43"/>
    </row>
    <row r="394" spans="3:18" ht="12.75">
      <c r="C394" s="43"/>
      <c r="D394" s="71"/>
      <c r="E394" s="43"/>
      <c r="F394" s="43"/>
      <c r="G394" s="68"/>
      <c r="H394" s="55"/>
      <c r="I394" s="43"/>
      <c r="J394" s="43"/>
      <c r="O394" s="59"/>
      <c r="Q394" s="4"/>
      <c r="R394" s="43"/>
    </row>
    <row r="395" spans="3:18" ht="12.75">
      <c r="C395" s="43"/>
      <c r="D395" s="71"/>
      <c r="E395" s="43"/>
      <c r="F395" s="43"/>
      <c r="G395" s="68"/>
      <c r="H395" s="55"/>
      <c r="I395" s="43"/>
      <c r="J395" s="43"/>
      <c r="O395" s="59"/>
      <c r="Q395" s="4"/>
      <c r="R395" s="43"/>
    </row>
    <row r="396" spans="3:18" ht="12.75">
      <c r="C396" s="43"/>
      <c r="D396" s="71"/>
      <c r="E396" s="43"/>
      <c r="F396" s="43"/>
      <c r="G396" s="68"/>
      <c r="H396" s="55"/>
      <c r="I396" s="43"/>
      <c r="J396" s="43"/>
      <c r="O396" s="59"/>
      <c r="Q396" s="4"/>
      <c r="R396" s="43"/>
    </row>
    <row r="397" spans="3:18" ht="12.75">
      <c r="C397" s="43"/>
      <c r="D397" s="71"/>
      <c r="E397" s="43"/>
      <c r="F397" s="43"/>
      <c r="G397" s="68"/>
      <c r="H397" s="55"/>
      <c r="I397" s="43"/>
      <c r="J397" s="43"/>
      <c r="O397" s="59"/>
      <c r="Q397" s="4"/>
      <c r="R397" s="43"/>
    </row>
    <row r="398" spans="3:18" ht="12.75">
      <c r="C398" s="43"/>
      <c r="D398" s="71"/>
      <c r="E398" s="43"/>
      <c r="F398" s="43"/>
      <c r="G398" s="68"/>
      <c r="H398" s="55"/>
      <c r="I398" s="43"/>
      <c r="J398" s="43"/>
      <c r="O398" s="59"/>
      <c r="Q398" s="4"/>
      <c r="R398" s="43"/>
    </row>
    <row r="399" spans="3:18" ht="12.75">
      <c r="C399" s="43"/>
      <c r="D399" s="71"/>
      <c r="E399" s="43"/>
      <c r="F399" s="43"/>
      <c r="G399" s="68"/>
      <c r="H399" s="55"/>
      <c r="I399" s="43"/>
      <c r="J399" s="43"/>
      <c r="O399" s="59"/>
      <c r="Q399" s="4"/>
      <c r="R399" s="43"/>
    </row>
    <row r="400" spans="3:18" ht="12.75">
      <c r="C400" s="43"/>
      <c r="D400" s="71"/>
      <c r="E400" s="43"/>
      <c r="F400" s="43"/>
      <c r="G400" s="68"/>
      <c r="H400" s="55"/>
      <c r="I400" s="43"/>
      <c r="J400" s="43"/>
      <c r="O400" s="59"/>
      <c r="Q400" s="4"/>
      <c r="R400" s="43"/>
    </row>
    <row r="401" spans="3:18" ht="12.75">
      <c r="C401" s="43"/>
      <c r="D401" s="71"/>
      <c r="E401" s="43"/>
      <c r="F401" s="43"/>
      <c r="G401" s="68"/>
      <c r="H401" s="55"/>
      <c r="I401" s="43"/>
      <c r="J401" s="43"/>
      <c r="O401" s="59"/>
      <c r="Q401" s="4"/>
      <c r="R401" s="43"/>
    </row>
    <row r="402" spans="3:18" ht="12.75">
      <c r="C402" s="43"/>
      <c r="D402" s="71"/>
      <c r="E402" s="43"/>
      <c r="F402" s="43"/>
      <c r="G402" s="68"/>
      <c r="H402" s="55"/>
      <c r="I402" s="43"/>
      <c r="J402" s="43"/>
      <c r="O402" s="59"/>
      <c r="Q402" s="4"/>
      <c r="R402" s="43"/>
    </row>
    <row r="403" spans="3:18" ht="12.75">
      <c r="C403" s="43"/>
      <c r="D403" s="71"/>
      <c r="E403" s="43"/>
      <c r="F403" s="43"/>
      <c r="G403" s="68"/>
      <c r="H403" s="55"/>
      <c r="I403" s="43"/>
      <c r="J403" s="43"/>
      <c r="O403" s="59"/>
      <c r="Q403" s="4"/>
      <c r="R403" s="43"/>
    </row>
    <row r="404" spans="3:18" ht="12.75">
      <c r="C404" s="43"/>
      <c r="D404" s="71"/>
      <c r="E404" s="43"/>
      <c r="F404" s="43"/>
      <c r="G404" s="68"/>
      <c r="H404" s="55"/>
      <c r="I404" s="43"/>
      <c r="J404" s="43"/>
      <c r="O404" s="59"/>
      <c r="Q404" s="4"/>
      <c r="R404" s="43"/>
    </row>
    <row r="405" spans="3:18" ht="12.75">
      <c r="C405" s="43"/>
      <c r="D405" s="71"/>
      <c r="E405" s="43"/>
      <c r="F405" s="43"/>
      <c r="G405" s="68"/>
      <c r="H405" s="55"/>
      <c r="I405" s="43"/>
      <c r="J405" s="43"/>
      <c r="O405" s="59"/>
      <c r="Q405" s="4"/>
      <c r="R405" s="43"/>
    </row>
    <row r="406" spans="3:18" ht="12.75">
      <c r="C406" s="43"/>
      <c r="D406" s="71"/>
      <c r="E406" s="43"/>
      <c r="F406" s="43"/>
      <c r="G406" s="68"/>
      <c r="H406" s="55"/>
      <c r="I406" s="43"/>
      <c r="J406" s="43"/>
      <c r="O406" s="59"/>
      <c r="Q406" s="4"/>
      <c r="R406" s="43"/>
    </row>
    <row r="407" spans="3:18" ht="12.75">
      <c r="C407" s="43"/>
      <c r="D407" s="71"/>
      <c r="E407" s="43"/>
      <c r="F407" s="43"/>
      <c r="G407" s="68"/>
      <c r="H407" s="55"/>
      <c r="I407" s="43"/>
      <c r="J407" s="43"/>
      <c r="O407" s="59"/>
      <c r="Q407" s="4"/>
      <c r="R407" s="43"/>
    </row>
    <row r="408" spans="3:18" ht="12.75">
      <c r="C408" s="43"/>
      <c r="D408" s="71"/>
      <c r="E408" s="43"/>
      <c r="F408" s="43"/>
      <c r="G408" s="68"/>
      <c r="H408" s="55"/>
      <c r="I408" s="43"/>
      <c r="J408" s="43"/>
      <c r="O408" s="59"/>
      <c r="Q408" s="4"/>
      <c r="R408" s="43"/>
    </row>
    <row r="409" spans="3:18" ht="12.75">
      <c r="C409" s="43"/>
      <c r="D409" s="71"/>
      <c r="E409" s="43"/>
      <c r="F409" s="43"/>
      <c r="G409" s="68"/>
      <c r="H409" s="55"/>
      <c r="I409" s="43"/>
      <c r="J409" s="43"/>
      <c r="O409" s="59"/>
      <c r="Q409" s="4"/>
      <c r="R409" s="43"/>
    </row>
    <row r="410" spans="3:18" ht="12.75">
      <c r="C410" s="43"/>
      <c r="D410" s="71"/>
      <c r="E410" s="43"/>
      <c r="F410" s="43"/>
      <c r="G410" s="68"/>
      <c r="H410" s="55"/>
      <c r="I410" s="43"/>
      <c r="J410" s="43"/>
      <c r="O410" s="59"/>
      <c r="Q410" s="4"/>
      <c r="R410" s="43"/>
    </row>
    <row r="411" spans="3:18" ht="12.75">
      <c r="C411" s="43"/>
      <c r="D411" s="71"/>
      <c r="E411" s="43"/>
      <c r="F411" s="43"/>
      <c r="G411" s="68"/>
      <c r="H411" s="55"/>
      <c r="I411" s="43"/>
      <c r="J411" s="43"/>
      <c r="O411" s="59"/>
      <c r="Q411" s="4"/>
      <c r="R411" s="43"/>
    </row>
    <row r="412" spans="3:18" ht="12.75">
      <c r="C412" s="43"/>
      <c r="D412" s="71"/>
      <c r="E412" s="43"/>
      <c r="F412" s="43"/>
      <c r="G412" s="68"/>
      <c r="H412" s="55"/>
      <c r="I412" s="43"/>
      <c r="J412" s="43"/>
      <c r="O412" s="59"/>
      <c r="Q412" s="4"/>
      <c r="R412" s="43"/>
    </row>
    <row r="413" spans="3:18" ht="12.75">
      <c r="C413" s="43"/>
      <c r="D413" s="71"/>
      <c r="E413" s="43"/>
      <c r="F413" s="43"/>
      <c r="G413" s="68"/>
      <c r="H413" s="55"/>
      <c r="I413" s="43"/>
      <c r="J413" s="43"/>
      <c r="O413" s="59"/>
      <c r="Q413" s="4"/>
      <c r="R413" s="43"/>
    </row>
    <row r="414" spans="3:18" ht="12.75">
      <c r="C414" s="43"/>
      <c r="D414" s="71"/>
      <c r="E414" s="43"/>
      <c r="F414" s="43"/>
      <c r="G414" s="68"/>
      <c r="H414" s="55"/>
      <c r="I414" s="43"/>
      <c r="J414" s="43"/>
      <c r="O414" s="59"/>
      <c r="Q414" s="4"/>
      <c r="R414" s="43"/>
    </row>
    <row r="415" spans="3:18" ht="12.75">
      <c r="C415" s="43"/>
      <c r="D415" s="71"/>
      <c r="E415" s="43"/>
      <c r="F415" s="43"/>
      <c r="G415" s="68"/>
      <c r="H415" s="55"/>
      <c r="I415" s="43"/>
      <c r="J415" s="43"/>
      <c r="O415" s="59"/>
      <c r="Q415" s="4"/>
      <c r="R415" s="43"/>
    </row>
    <row r="416" spans="3:18" ht="12.75">
      <c r="C416" s="43"/>
      <c r="D416" s="71"/>
      <c r="E416" s="43"/>
      <c r="F416" s="43"/>
      <c r="G416" s="68"/>
      <c r="H416" s="55"/>
      <c r="I416" s="43"/>
      <c r="J416" s="43"/>
      <c r="O416" s="59"/>
      <c r="Q416" s="4"/>
      <c r="R416" s="43"/>
    </row>
    <row r="417" spans="3:18" ht="12.75">
      <c r="C417" s="43"/>
      <c r="D417" s="71"/>
      <c r="E417" s="43"/>
      <c r="F417" s="43"/>
      <c r="G417" s="68"/>
      <c r="H417" s="55"/>
      <c r="I417" s="43"/>
      <c r="J417" s="43"/>
      <c r="O417" s="59"/>
      <c r="Q417" s="4"/>
      <c r="R417" s="43"/>
    </row>
    <row r="418" spans="3:18" ht="12.75">
      <c r="C418" s="43"/>
      <c r="D418" s="71"/>
      <c r="E418" s="43"/>
      <c r="F418" s="43"/>
      <c r="G418" s="68"/>
      <c r="H418" s="55"/>
      <c r="I418" s="43"/>
      <c r="J418" s="43"/>
      <c r="O418" s="59"/>
      <c r="Q418" s="4"/>
      <c r="R418" s="43"/>
    </row>
    <row r="419" spans="3:18" ht="12.75">
      <c r="C419" s="43"/>
      <c r="D419" s="71"/>
      <c r="E419" s="43"/>
      <c r="F419" s="43"/>
      <c r="G419" s="68"/>
      <c r="H419" s="55"/>
      <c r="I419" s="43"/>
      <c r="J419" s="43"/>
      <c r="O419" s="59"/>
      <c r="Q419" s="4"/>
      <c r="R419" s="43"/>
    </row>
    <row r="420" spans="3:18" ht="12.75">
      <c r="C420" s="43"/>
      <c r="D420" s="71"/>
      <c r="E420" s="43"/>
      <c r="F420" s="43"/>
      <c r="G420" s="68"/>
      <c r="H420" s="55"/>
      <c r="I420" s="43"/>
      <c r="J420" s="43"/>
      <c r="O420" s="59"/>
      <c r="Q420" s="4"/>
      <c r="R420" s="43"/>
    </row>
    <row r="421" spans="3:18" ht="12.75">
      <c r="C421" s="43"/>
      <c r="D421" s="71"/>
      <c r="E421" s="43"/>
      <c r="F421" s="43"/>
      <c r="G421" s="68"/>
      <c r="H421" s="55"/>
      <c r="I421" s="43"/>
      <c r="J421" s="43"/>
      <c r="O421" s="59"/>
      <c r="Q421" s="4"/>
      <c r="R421" s="43"/>
    </row>
    <row r="422" spans="3:18" ht="12.75">
      <c r="C422" s="43"/>
      <c r="D422" s="71"/>
      <c r="E422" s="43"/>
      <c r="F422" s="43"/>
      <c r="G422" s="68"/>
      <c r="H422" s="55"/>
      <c r="I422" s="43"/>
      <c r="J422" s="43"/>
      <c r="O422" s="59"/>
      <c r="Q422" s="4"/>
      <c r="R422" s="43"/>
    </row>
    <row r="423" spans="3:18" ht="12.75">
      <c r="C423" s="43"/>
      <c r="D423" s="71"/>
      <c r="E423" s="43"/>
      <c r="F423" s="43"/>
      <c r="G423" s="68"/>
      <c r="H423" s="55"/>
      <c r="I423" s="43"/>
      <c r="J423" s="43"/>
      <c r="O423" s="59"/>
      <c r="Q423" s="4"/>
      <c r="R423" s="43"/>
    </row>
    <row r="424" spans="3:18" ht="12.75">
      <c r="C424" s="43"/>
      <c r="D424" s="71"/>
      <c r="E424" s="43"/>
      <c r="F424" s="43"/>
      <c r="G424" s="68"/>
      <c r="H424" s="55"/>
      <c r="I424" s="43"/>
      <c r="J424" s="43"/>
      <c r="O424" s="59"/>
      <c r="Q424" s="4"/>
      <c r="R424" s="43"/>
    </row>
    <row r="425" spans="3:18" ht="12.75">
      <c r="C425" s="43"/>
      <c r="D425" s="71"/>
      <c r="E425" s="43"/>
      <c r="F425" s="43"/>
      <c r="G425" s="68"/>
      <c r="H425" s="55"/>
      <c r="I425" s="43"/>
      <c r="J425" s="43"/>
      <c r="O425" s="59"/>
      <c r="Q425" s="4"/>
      <c r="R425" s="43"/>
    </row>
    <row r="426" spans="3:18" ht="12.75">
      <c r="C426" s="43"/>
      <c r="D426" s="71"/>
      <c r="E426" s="43"/>
      <c r="F426" s="43"/>
      <c r="G426" s="68"/>
      <c r="H426" s="55"/>
      <c r="I426" s="43"/>
      <c r="J426" s="43"/>
      <c r="O426" s="59"/>
      <c r="Q426" s="4"/>
      <c r="R426" s="43"/>
    </row>
    <row r="427" spans="3:18" ht="12.75">
      <c r="C427" s="43"/>
      <c r="D427" s="71"/>
      <c r="E427" s="43"/>
      <c r="F427" s="43"/>
      <c r="G427" s="68"/>
      <c r="H427" s="55"/>
      <c r="I427" s="43"/>
      <c r="J427" s="43"/>
      <c r="O427" s="59"/>
      <c r="Q427" s="4"/>
      <c r="R427" s="43"/>
    </row>
    <row r="428" spans="3:18" ht="12.75">
      <c r="C428" s="43"/>
      <c r="D428" s="71"/>
      <c r="E428" s="43"/>
      <c r="F428" s="43"/>
      <c r="G428" s="68"/>
      <c r="H428" s="55"/>
      <c r="I428" s="43"/>
      <c r="J428" s="43"/>
      <c r="O428" s="59"/>
      <c r="Q428" s="4"/>
      <c r="R428" s="43"/>
    </row>
    <row r="429" spans="3:18" ht="12.75">
      <c r="C429" s="43"/>
      <c r="D429" s="71"/>
      <c r="E429" s="43"/>
      <c r="F429" s="43"/>
      <c r="G429" s="68"/>
      <c r="H429" s="55"/>
      <c r="I429" s="43"/>
      <c r="J429" s="43"/>
      <c r="O429" s="59"/>
      <c r="Q429" s="4"/>
      <c r="R429" s="43"/>
    </row>
    <row r="430" spans="3:18" ht="12.75">
      <c r="C430" s="43"/>
      <c r="D430" s="71"/>
      <c r="E430" s="43"/>
      <c r="F430" s="43"/>
      <c r="G430" s="68"/>
      <c r="H430" s="55"/>
      <c r="I430" s="43"/>
      <c r="J430" s="43"/>
      <c r="O430" s="59"/>
      <c r="Q430" s="4"/>
      <c r="R430" s="43"/>
    </row>
    <row r="431" spans="3:18" ht="12.75">
      <c r="C431" s="43"/>
      <c r="D431" s="71"/>
      <c r="E431" s="43"/>
      <c r="F431" s="43"/>
      <c r="G431" s="68"/>
      <c r="H431" s="55"/>
      <c r="I431" s="43"/>
      <c r="J431" s="43"/>
      <c r="O431" s="59"/>
      <c r="Q431" s="4"/>
      <c r="R431" s="43"/>
    </row>
    <row r="432" spans="3:18" ht="12.75">
      <c r="C432" s="43"/>
      <c r="D432" s="71"/>
      <c r="E432" s="43"/>
      <c r="F432" s="43"/>
      <c r="G432" s="68"/>
      <c r="H432" s="55"/>
      <c r="I432" s="43"/>
      <c r="J432" s="43"/>
      <c r="O432" s="59"/>
      <c r="Q432" s="4"/>
      <c r="R432" s="43"/>
    </row>
    <row r="433" spans="3:18" ht="12.75">
      <c r="C433" s="43"/>
      <c r="D433" s="71"/>
      <c r="E433" s="43"/>
      <c r="F433" s="43"/>
      <c r="G433" s="68"/>
      <c r="H433" s="55"/>
      <c r="I433" s="43"/>
      <c r="J433" s="43"/>
      <c r="O433" s="59"/>
      <c r="Q433" s="4"/>
      <c r="R433" s="43"/>
    </row>
    <row r="434" spans="3:18" ht="12.75">
      <c r="C434" s="43"/>
      <c r="D434" s="71"/>
      <c r="E434" s="43"/>
      <c r="F434" s="43"/>
      <c r="G434" s="68"/>
      <c r="H434" s="55"/>
      <c r="I434" s="43"/>
      <c r="J434" s="43"/>
      <c r="O434" s="59"/>
      <c r="Q434" s="4"/>
      <c r="R434" s="43"/>
    </row>
    <row r="435" spans="3:18" ht="12.75">
      <c r="C435" s="43"/>
      <c r="D435" s="71"/>
      <c r="E435" s="43"/>
      <c r="F435" s="43"/>
      <c r="G435" s="68"/>
      <c r="H435" s="55"/>
      <c r="I435" s="43"/>
      <c r="J435" s="43"/>
      <c r="O435" s="59"/>
      <c r="Q435" s="4"/>
      <c r="R435" s="43"/>
    </row>
    <row r="436" spans="3:18" ht="12.75">
      <c r="C436" s="43"/>
      <c r="D436" s="71"/>
      <c r="E436" s="43"/>
      <c r="F436" s="43"/>
      <c r="G436" s="68"/>
      <c r="H436" s="55"/>
      <c r="I436" s="43"/>
      <c r="J436" s="43"/>
      <c r="O436" s="59"/>
      <c r="Q436" s="4"/>
      <c r="R436" s="43"/>
    </row>
    <row r="437" spans="3:18" ht="12.75">
      <c r="C437" s="43"/>
      <c r="D437" s="71"/>
      <c r="E437" s="43"/>
      <c r="F437" s="43"/>
      <c r="G437" s="68"/>
      <c r="H437" s="55"/>
      <c r="I437" s="43"/>
      <c r="J437" s="43"/>
      <c r="O437" s="59"/>
      <c r="Q437" s="4"/>
      <c r="R437" s="43"/>
    </row>
    <row r="438" spans="3:18" ht="12.75">
      <c r="C438" s="43"/>
      <c r="D438" s="71"/>
      <c r="E438" s="43"/>
      <c r="F438" s="43"/>
      <c r="G438" s="68"/>
      <c r="H438" s="55"/>
      <c r="I438" s="43"/>
      <c r="J438" s="43"/>
      <c r="O438" s="59"/>
      <c r="Q438" s="4"/>
      <c r="R438" s="43"/>
    </row>
    <row r="439" spans="3:18" ht="12.75">
      <c r="C439" s="43"/>
      <c r="D439" s="71"/>
      <c r="E439" s="43"/>
      <c r="F439" s="43"/>
      <c r="G439" s="68"/>
      <c r="H439" s="55"/>
      <c r="I439" s="43"/>
      <c r="J439" s="43"/>
      <c r="O439" s="59"/>
      <c r="Q439" s="4"/>
      <c r="R439" s="43"/>
    </row>
    <row r="440" spans="3:18" ht="12.75">
      <c r="C440" s="43"/>
      <c r="D440" s="71"/>
      <c r="E440" s="43"/>
      <c r="F440" s="43"/>
      <c r="G440" s="68"/>
      <c r="H440" s="55"/>
      <c r="I440" s="43"/>
      <c r="J440" s="43"/>
      <c r="O440" s="59"/>
      <c r="Q440" s="4"/>
      <c r="R440" s="43"/>
    </row>
    <row r="441" spans="3:18" ht="12.75">
      <c r="C441" s="43"/>
      <c r="D441" s="71"/>
      <c r="E441" s="43"/>
      <c r="F441" s="43"/>
      <c r="G441" s="68"/>
      <c r="H441" s="55"/>
      <c r="I441" s="43"/>
      <c r="J441" s="43"/>
      <c r="O441" s="59"/>
      <c r="Q441" s="4"/>
      <c r="R441" s="43"/>
    </row>
    <row r="442" spans="3:18" ht="12.75">
      <c r="C442" s="43"/>
      <c r="D442" s="71"/>
      <c r="E442" s="43"/>
      <c r="F442" s="43"/>
      <c r="G442" s="68"/>
      <c r="H442" s="55"/>
      <c r="I442" s="43"/>
      <c r="J442" s="43"/>
      <c r="O442" s="59"/>
      <c r="Q442" s="4"/>
      <c r="R442" s="43"/>
    </row>
    <row r="443" spans="3:18" ht="12.75">
      <c r="C443" s="43"/>
      <c r="D443" s="71"/>
      <c r="E443" s="43"/>
      <c r="F443" s="43"/>
      <c r="G443" s="68"/>
      <c r="H443" s="55"/>
      <c r="I443" s="43"/>
      <c r="J443" s="43"/>
      <c r="O443" s="59"/>
      <c r="Q443" s="4"/>
      <c r="R443" s="43"/>
    </row>
    <row r="444" spans="3:18" ht="12.75">
      <c r="C444" s="43"/>
      <c r="D444" s="71"/>
      <c r="E444" s="43"/>
      <c r="F444" s="43"/>
      <c r="G444" s="68"/>
      <c r="H444" s="55"/>
      <c r="I444" s="43"/>
      <c r="J444" s="43"/>
      <c r="O444" s="59"/>
      <c r="Q444" s="4"/>
      <c r="R444" s="43"/>
    </row>
    <row r="445" spans="3:18" ht="12.75">
      <c r="C445" s="43"/>
      <c r="D445" s="71"/>
      <c r="E445" s="43"/>
      <c r="F445" s="43"/>
      <c r="G445" s="68"/>
      <c r="H445" s="55"/>
      <c r="I445" s="43"/>
      <c r="J445" s="43"/>
      <c r="O445" s="59"/>
      <c r="Q445" s="4"/>
      <c r="R445" s="43"/>
    </row>
    <row r="446" spans="3:18" ht="12.75">
      <c r="C446" s="43"/>
      <c r="D446" s="71"/>
      <c r="E446" s="43"/>
      <c r="F446" s="43"/>
      <c r="G446" s="68"/>
      <c r="H446" s="55"/>
      <c r="I446" s="43"/>
      <c r="J446" s="43"/>
      <c r="O446" s="59"/>
      <c r="Q446" s="4"/>
      <c r="R446" s="43"/>
    </row>
    <row r="447" spans="3:18" ht="12.75">
      <c r="C447" s="43"/>
      <c r="D447" s="71"/>
      <c r="E447" s="43"/>
      <c r="F447" s="43"/>
      <c r="G447" s="68"/>
      <c r="H447" s="55"/>
      <c r="I447" s="43"/>
      <c r="J447" s="43"/>
      <c r="O447" s="59"/>
      <c r="Q447" s="4"/>
      <c r="R447" s="43"/>
    </row>
    <row r="448" spans="3:18" ht="12.75">
      <c r="C448" s="43"/>
      <c r="D448" s="71"/>
      <c r="E448" s="43"/>
      <c r="F448" s="43"/>
      <c r="G448" s="68"/>
      <c r="H448" s="55"/>
      <c r="I448" s="43"/>
      <c r="J448" s="43"/>
      <c r="O448" s="59"/>
      <c r="Q448" s="4"/>
      <c r="R448" s="43"/>
    </row>
    <row r="449" spans="3:18" ht="12.75">
      <c r="C449" s="43"/>
      <c r="D449" s="71"/>
      <c r="E449" s="43"/>
      <c r="F449" s="43"/>
      <c r="G449" s="68"/>
      <c r="H449" s="55"/>
      <c r="I449" s="43"/>
      <c r="J449" s="43"/>
      <c r="O449" s="59"/>
      <c r="Q449" s="4"/>
      <c r="R449" s="43"/>
    </row>
    <row r="450" spans="3:18" ht="12.75">
      <c r="C450" s="43"/>
      <c r="D450" s="71"/>
      <c r="E450" s="43"/>
      <c r="F450" s="43"/>
      <c r="G450" s="68"/>
      <c r="H450" s="55"/>
      <c r="I450" s="43"/>
      <c r="J450" s="43"/>
      <c r="O450" s="59"/>
      <c r="Q450" s="4"/>
      <c r="R450" s="43"/>
    </row>
    <row r="451" spans="3:18" ht="12.75">
      <c r="C451" s="43"/>
      <c r="D451" s="71"/>
      <c r="E451" s="43"/>
      <c r="F451" s="43"/>
      <c r="G451" s="68"/>
      <c r="H451" s="55"/>
      <c r="I451" s="43"/>
      <c r="J451" s="43"/>
      <c r="O451" s="59"/>
      <c r="Q451" s="4"/>
      <c r="R451" s="43"/>
    </row>
    <row r="452" spans="3:18" ht="12.75">
      <c r="C452" s="43"/>
      <c r="D452" s="71"/>
      <c r="E452" s="43"/>
      <c r="F452" s="43"/>
      <c r="G452" s="68"/>
      <c r="H452" s="55"/>
      <c r="I452" s="43"/>
      <c r="J452" s="43"/>
      <c r="O452" s="59"/>
      <c r="Q452" s="4"/>
      <c r="R452" s="43"/>
    </row>
    <row r="453" spans="3:18" ht="12.75">
      <c r="C453" s="43"/>
      <c r="D453" s="71"/>
      <c r="E453" s="43"/>
      <c r="F453" s="43"/>
      <c r="G453" s="68"/>
      <c r="H453" s="55"/>
      <c r="I453" s="43"/>
      <c r="J453" s="43"/>
      <c r="O453" s="59"/>
      <c r="Q453" s="4"/>
      <c r="R453" s="43"/>
    </row>
    <row r="454" spans="3:18" ht="12.75">
      <c r="C454" s="43"/>
      <c r="D454" s="71"/>
      <c r="E454" s="43"/>
      <c r="F454" s="43"/>
      <c r="G454" s="68"/>
      <c r="H454" s="55"/>
      <c r="I454" s="43"/>
      <c r="J454" s="43"/>
      <c r="O454" s="59"/>
      <c r="Q454" s="4"/>
      <c r="R454" s="43"/>
    </row>
    <row r="455" spans="3:18" ht="12.75">
      <c r="C455" s="43"/>
      <c r="D455" s="71"/>
      <c r="E455" s="43"/>
      <c r="F455" s="43"/>
      <c r="G455" s="68"/>
      <c r="H455" s="55"/>
      <c r="I455" s="43"/>
      <c r="J455" s="43"/>
      <c r="O455" s="59"/>
      <c r="Q455" s="4"/>
      <c r="R455" s="43"/>
    </row>
    <row r="456" spans="3:18" ht="12.75">
      <c r="C456" s="43"/>
      <c r="D456" s="71"/>
      <c r="E456" s="43"/>
      <c r="F456" s="43"/>
      <c r="G456" s="68"/>
      <c r="H456" s="55"/>
      <c r="I456" s="43"/>
      <c r="J456" s="43"/>
      <c r="O456" s="59"/>
      <c r="Q456" s="4"/>
      <c r="R456" s="43"/>
    </row>
    <row r="457" spans="3:18" ht="12.75">
      <c r="C457" s="43"/>
      <c r="D457" s="71"/>
      <c r="E457" s="43"/>
      <c r="F457" s="43"/>
      <c r="G457" s="68"/>
      <c r="H457" s="55"/>
      <c r="I457" s="43"/>
      <c r="J457" s="43"/>
      <c r="O457" s="59"/>
      <c r="Q457" s="4"/>
      <c r="R457" s="43"/>
    </row>
    <row r="458" spans="3:18" ht="12.75">
      <c r="C458" s="43"/>
      <c r="D458" s="71"/>
      <c r="E458" s="43"/>
      <c r="F458" s="43"/>
      <c r="G458" s="68"/>
      <c r="H458" s="55"/>
      <c r="I458" s="43"/>
      <c r="J458" s="43"/>
      <c r="O458" s="59"/>
      <c r="Q458" s="4"/>
      <c r="R458" s="43"/>
    </row>
    <row r="459" spans="3:18" ht="12.75">
      <c r="C459" s="43"/>
      <c r="D459" s="71"/>
      <c r="E459" s="43"/>
      <c r="F459" s="43"/>
      <c r="G459" s="68"/>
      <c r="H459" s="55"/>
      <c r="I459" s="43"/>
      <c r="J459" s="43"/>
      <c r="O459" s="59"/>
      <c r="Q459" s="4"/>
      <c r="R459" s="43"/>
    </row>
    <row r="460" spans="3:18" ht="12.75">
      <c r="C460" s="43"/>
      <c r="D460" s="71"/>
      <c r="E460" s="43"/>
      <c r="F460" s="43"/>
      <c r="G460" s="68"/>
      <c r="H460" s="55"/>
      <c r="I460" s="43"/>
      <c r="J460" s="43"/>
      <c r="O460" s="59"/>
      <c r="Q460" s="4"/>
      <c r="R460" s="43"/>
    </row>
    <row r="461" spans="3:18" ht="12.75">
      <c r="C461" s="43"/>
      <c r="D461" s="71"/>
      <c r="E461" s="43"/>
      <c r="F461" s="43"/>
      <c r="G461" s="68"/>
      <c r="H461" s="55"/>
      <c r="I461" s="43"/>
      <c r="J461" s="43"/>
      <c r="O461" s="59"/>
      <c r="Q461" s="4"/>
      <c r="R461" s="43"/>
    </row>
    <row r="462" spans="3:18" ht="12.75">
      <c r="C462" s="43"/>
      <c r="D462" s="71"/>
      <c r="E462" s="43"/>
      <c r="F462" s="43"/>
      <c r="G462" s="68"/>
      <c r="H462" s="55"/>
      <c r="I462" s="43"/>
      <c r="J462" s="43"/>
      <c r="O462" s="59"/>
      <c r="Q462" s="4"/>
      <c r="R462" s="43"/>
    </row>
    <row r="463" spans="3:18" ht="12.75">
      <c r="C463" s="43"/>
      <c r="D463" s="71"/>
      <c r="E463" s="43"/>
      <c r="F463" s="43"/>
      <c r="G463" s="68"/>
      <c r="H463" s="55"/>
      <c r="I463" s="43"/>
      <c r="J463" s="43"/>
      <c r="O463" s="59"/>
      <c r="Q463" s="4"/>
      <c r="R463" s="43"/>
    </row>
    <row r="464" spans="3:18" ht="12.75">
      <c r="C464" s="43"/>
      <c r="D464" s="71"/>
      <c r="E464" s="43"/>
      <c r="F464" s="43"/>
      <c r="G464" s="68"/>
      <c r="H464" s="55"/>
      <c r="I464" s="43"/>
      <c r="J464" s="43"/>
      <c r="O464" s="59"/>
      <c r="Q464" s="4"/>
      <c r="R464" s="43"/>
    </row>
    <row r="465" spans="3:18" ht="12.75">
      <c r="C465" s="43"/>
      <c r="D465" s="71"/>
      <c r="E465" s="43"/>
      <c r="F465" s="43"/>
      <c r="G465" s="68"/>
      <c r="H465" s="55"/>
      <c r="I465" s="43"/>
      <c r="J465" s="43"/>
      <c r="O465" s="59"/>
      <c r="Q465" s="4"/>
      <c r="R465" s="43"/>
    </row>
    <row r="466" spans="3:18" ht="12.75">
      <c r="C466" s="43"/>
      <c r="D466" s="71"/>
      <c r="E466" s="43"/>
      <c r="F466" s="43"/>
      <c r="G466" s="68"/>
      <c r="H466" s="55"/>
      <c r="I466" s="43"/>
      <c r="J466" s="43"/>
      <c r="O466" s="59"/>
      <c r="Q466" s="4"/>
      <c r="R466" s="43"/>
    </row>
    <row r="467" spans="3:18" ht="12.75">
      <c r="C467" s="43"/>
      <c r="D467" s="71"/>
      <c r="E467" s="43"/>
      <c r="F467" s="43"/>
      <c r="G467" s="68"/>
      <c r="H467" s="55"/>
      <c r="I467" s="43"/>
      <c r="J467" s="43"/>
      <c r="O467" s="59"/>
      <c r="Q467" s="4"/>
      <c r="R467" s="43"/>
    </row>
    <row r="468" spans="3:18" ht="12.75">
      <c r="C468" s="43"/>
      <c r="D468" s="71"/>
      <c r="E468" s="43"/>
      <c r="F468" s="43"/>
      <c r="G468" s="68"/>
      <c r="H468" s="55"/>
      <c r="I468" s="43"/>
      <c r="J468" s="43"/>
      <c r="O468" s="59"/>
      <c r="Q468" s="4"/>
      <c r="R468" s="43"/>
    </row>
    <row r="469" spans="3:18" ht="12.75">
      <c r="C469" s="43"/>
      <c r="D469" s="71"/>
      <c r="E469" s="43"/>
      <c r="F469" s="43"/>
      <c r="G469" s="68"/>
      <c r="H469" s="55"/>
      <c r="I469" s="43"/>
      <c r="J469" s="43"/>
      <c r="O469" s="59"/>
      <c r="Q469" s="4"/>
      <c r="R469" s="43"/>
    </row>
    <row r="470" spans="3:18" ht="12.75">
      <c r="C470" s="43"/>
      <c r="D470" s="71"/>
      <c r="E470" s="43"/>
      <c r="F470" s="43"/>
      <c r="G470" s="68"/>
      <c r="H470" s="55"/>
      <c r="I470" s="43"/>
      <c r="J470" s="43"/>
      <c r="O470" s="59"/>
      <c r="Q470" s="4"/>
      <c r="R470" s="43"/>
    </row>
    <row r="471" spans="3:18" ht="12.75">
      <c r="C471" s="43"/>
      <c r="D471" s="71"/>
      <c r="E471" s="43"/>
      <c r="F471" s="43"/>
      <c r="G471" s="68"/>
      <c r="H471" s="55"/>
      <c r="I471" s="43"/>
      <c r="J471" s="43"/>
      <c r="O471" s="59"/>
      <c r="Q471" s="4"/>
      <c r="R471" s="43"/>
    </row>
    <row r="472" spans="3:18" ht="12.75">
      <c r="C472" s="43"/>
      <c r="D472" s="71"/>
      <c r="E472" s="43"/>
      <c r="F472" s="43"/>
      <c r="G472" s="68"/>
      <c r="H472" s="55"/>
      <c r="I472" s="43"/>
      <c r="J472" s="43"/>
      <c r="O472" s="59"/>
      <c r="Q472" s="4"/>
      <c r="R472" s="43"/>
    </row>
    <row r="473" spans="3:18" ht="12.75">
      <c r="C473" s="43"/>
      <c r="D473" s="71"/>
      <c r="E473" s="43"/>
      <c r="F473" s="43"/>
      <c r="G473" s="68"/>
      <c r="H473" s="55"/>
      <c r="I473" s="43"/>
      <c r="J473" s="43"/>
      <c r="O473" s="59"/>
      <c r="Q473" s="4"/>
      <c r="R473" s="43"/>
    </row>
    <row r="474" spans="3:18" ht="12.75">
      <c r="C474" s="43"/>
      <c r="D474" s="71"/>
      <c r="E474" s="43"/>
      <c r="F474" s="43"/>
      <c r="G474" s="68"/>
      <c r="H474" s="55"/>
      <c r="I474" s="43"/>
      <c r="J474" s="43"/>
      <c r="O474" s="59"/>
      <c r="Q474" s="4"/>
      <c r="R474" s="43"/>
    </row>
    <row r="475" spans="3:18" ht="12.75">
      <c r="C475" s="43"/>
      <c r="D475" s="71"/>
      <c r="E475" s="43"/>
      <c r="F475" s="43"/>
      <c r="G475" s="68"/>
      <c r="H475" s="55"/>
      <c r="I475" s="43"/>
      <c r="J475" s="43"/>
      <c r="O475" s="59"/>
      <c r="Q475" s="4"/>
      <c r="R475" s="43"/>
    </row>
    <row r="476" spans="3:18" ht="12.75">
      <c r="C476" s="43"/>
      <c r="D476" s="71"/>
      <c r="E476" s="43"/>
      <c r="F476" s="43"/>
      <c r="G476" s="68"/>
      <c r="H476" s="55"/>
      <c r="I476" s="43"/>
      <c r="J476" s="43"/>
      <c r="O476" s="59"/>
      <c r="Q476" s="4"/>
      <c r="R476" s="43"/>
    </row>
    <row r="477" spans="3:18" ht="12.75">
      <c r="C477" s="43"/>
      <c r="D477" s="71"/>
      <c r="E477" s="43"/>
      <c r="F477" s="43"/>
      <c r="G477" s="68"/>
      <c r="H477" s="55"/>
      <c r="I477" s="43"/>
      <c r="J477" s="43"/>
      <c r="O477" s="59"/>
      <c r="Q477" s="4"/>
      <c r="R477" s="43"/>
    </row>
    <row r="478" spans="3:18" ht="12.75">
      <c r="C478" s="43"/>
      <c r="D478" s="71"/>
      <c r="E478" s="43"/>
      <c r="F478" s="43"/>
      <c r="G478" s="68"/>
      <c r="H478" s="55"/>
      <c r="I478" s="43"/>
      <c r="J478" s="43"/>
      <c r="O478" s="59"/>
      <c r="Q478" s="4"/>
      <c r="R478" s="43"/>
    </row>
    <row r="479" spans="3:18" ht="12.75">
      <c r="C479" s="43"/>
      <c r="D479" s="71"/>
      <c r="E479" s="43"/>
      <c r="F479" s="43"/>
      <c r="G479" s="68"/>
      <c r="H479" s="55"/>
      <c r="I479" s="43"/>
      <c r="J479" s="43"/>
      <c r="O479" s="59"/>
      <c r="Q479" s="4"/>
      <c r="R479" s="43"/>
    </row>
    <row r="480" spans="3:18" ht="12.75">
      <c r="C480" s="43"/>
      <c r="D480" s="71"/>
      <c r="E480" s="43"/>
      <c r="F480" s="43"/>
      <c r="G480" s="68"/>
      <c r="H480" s="55"/>
      <c r="I480" s="43"/>
      <c r="J480" s="43"/>
      <c r="O480" s="59"/>
      <c r="Q480" s="4"/>
      <c r="R480" s="43"/>
    </row>
    <row r="481" spans="3:18" ht="12.75">
      <c r="C481" s="43"/>
      <c r="D481" s="71"/>
      <c r="E481" s="43"/>
      <c r="F481" s="43"/>
      <c r="G481" s="68"/>
      <c r="H481" s="55"/>
      <c r="I481" s="43"/>
      <c r="J481" s="43"/>
      <c r="O481" s="59"/>
      <c r="Q481" s="4"/>
      <c r="R481" s="43"/>
    </row>
    <row r="482" spans="3:18" ht="12.75">
      <c r="C482" s="43"/>
      <c r="D482" s="71"/>
      <c r="E482" s="43"/>
      <c r="F482" s="43"/>
      <c r="G482" s="68"/>
      <c r="H482" s="55"/>
      <c r="I482" s="43"/>
      <c r="J482" s="43"/>
      <c r="O482" s="59"/>
      <c r="Q482" s="4"/>
      <c r="R482" s="43"/>
    </row>
    <row r="483" spans="3:18" ht="12.75">
      <c r="C483" s="43"/>
      <c r="D483" s="71"/>
      <c r="E483" s="43"/>
      <c r="F483" s="43"/>
      <c r="G483" s="68"/>
      <c r="H483" s="55"/>
      <c r="I483" s="43"/>
      <c r="J483" s="43"/>
      <c r="O483" s="59"/>
      <c r="Q483" s="4"/>
      <c r="R483" s="43"/>
    </row>
    <row r="484" spans="3:18" ht="12.75">
      <c r="C484" s="43"/>
      <c r="D484" s="71"/>
      <c r="E484" s="43"/>
      <c r="F484" s="43"/>
      <c r="G484" s="68"/>
      <c r="H484" s="55"/>
      <c r="I484" s="43"/>
      <c r="J484" s="43"/>
      <c r="O484" s="59"/>
      <c r="Q484" s="4"/>
      <c r="R484" s="43"/>
    </row>
    <row r="485" spans="3:18" ht="12.75">
      <c r="C485" s="43"/>
      <c r="D485" s="71"/>
      <c r="E485" s="43"/>
      <c r="F485" s="43"/>
      <c r="G485" s="68"/>
      <c r="H485" s="55"/>
      <c r="I485" s="43"/>
      <c r="J485" s="43"/>
      <c r="O485" s="59"/>
      <c r="Q485" s="4"/>
      <c r="R485" s="43"/>
    </row>
    <row r="486" spans="3:18" ht="12.75">
      <c r="C486" s="43"/>
      <c r="D486" s="71"/>
      <c r="E486" s="43"/>
      <c r="F486" s="43"/>
      <c r="G486" s="68"/>
      <c r="H486" s="55"/>
      <c r="I486" s="43"/>
      <c r="J486" s="43"/>
      <c r="O486" s="59"/>
      <c r="Q486" s="4"/>
      <c r="R486" s="43"/>
    </row>
    <row r="487" spans="3:18" ht="12.75">
      <c r="C487" s="43"/>
      <c r="D487" s="71"/>
      <c r="E487" s="43"/>
      <c r="F487" s="43"/>
      <c r="G487" s="68"/>
      <c r="H487" s="55"/>
      <c r="I487" s="43"/>
      <c r="J487" s="43"/>
      <c r="O487" s="59"/>
      <c r="Q487" s="4"/>
      <c r="R487" s="43"/>
    </row>
    <row r="488" spans="3:18" ht="12.75">
      <c r="C488" s="43"/>
      <c r="D488" s="71"/>
      <c r="E488" s="43"/>
      <c r="F488" s="43"/>
      <c r="G488" s="68"/>
      <c r="H488" s="55"/>
      <c r="I488" s="43"/>
      <c r="J488" s="43"/>
      <c r="O488" s="59"/>
      <c r="Q488" s="4"/>
      <c r="R488" s="43"/>
    </row>
    <row r="489" spans="3:18" ht="12.75">
      <c r="C489" s="43"/>
      <c r="D489" s="71"/>
      <c r="E489" s="43"/>
      <c r="F489" s="43"/>
      <c r="G489" s="68"/>
      <c r="H489" s="55"/>
      <c r="I489" s="43"/>
      <c r="J489" s="43"/>
      <c r="O489" s="59"/>
      <c r="Q489" s="4"/>
      <c r="R489" s="43"/>
    </row>
    <row r="490" spans="3:18" ht="12.75">
      <c r="C490" s="43"/>
      <c r="D490" s="71"/>
      <c r="E490" s="43"/>
      <c r="F490" s="43"/>
      <c r="G490" s="68"/>
      <c r="H490" s="55"/>
      <c r="I490" s="43"/>
      <c r="J490" s="43"/>
      <c r="O490" s="59"/>
      <c r="Q490" s="4"/>
      <c r="R490" s="43"/>
    </row>
    <row r="491" spans="3:15" ht="12.75">
      <c r="C491" s="43"/>
      <c r="D491" s="71"/>
      <c r="E491" s="43"/>
      <c r="F491" s="43"/>
      <c r="G491" s="68"/>
      <c r="H491" s="55"/>
      <c r="I491" s="43"/>
      <c r="J491" s="43"/>
      <c r="O491" s="59"/>
    </row>
    <row r="492" spans="3:15" ht="12.75">
      <c r="C492" s="43"/>
      <c r="D492" s="71"/>
      <c r="E492" s="43"/>
      <c r="F492" s="43"/>
      <c r="G492" s="68"/>
      <c r="H492" s="55"/>
      <c r="I492" s="43"/>
      <c r="J492" s="43"/>
      <c r="O492" s="59"/>
    </row>
    <row r="493" spans="3:15" ht="12.75">
      <c r="C493" s="43"/>
      <c r="D493" s="71"/>
      <c r="E493" s="43"/>
      <c r="F493" s="43"/>
      <c r="G493" s="68"/>
      <c r="H493" s="55"/>
      <c r="I493" s="43"/>
      <c r="J493" s="43"/>
      <c r="O493" s="59"/>
    </row>
    <row r="494" spans="3:15" ht="12.75">
      <c r="C494" s="43"/>
      <c r="D494" s="71"/>
      <c r="E494" s="43"/>
      <c r="F494" s="43"/>
      <c r="G494" s="68"/>
      <c r="H494" s="55"/>
      <c r="I494" s="43"/>
      <c r="J494" s="43"/>
      <c r="O494" s="59"/>
    </row>
    <row r="495" spans="3:15" ht="12.75">
      <c r="C495" s="43"/>
      <c r="D495" s="71"/>
      <c r="E495" s="43"/>
      <c r="F495" s="43"/>
      <c r="G495" s="68"/>
      <c r="H495" s="55"/>
      <c r="I495" s="43"/>
      <c r="J495" s="43"/>
      <c r="O495" s="59"/>
    </row>
    <row r="496" spans="3:15" ht="12.75">
      <c r="C496" s="43"/>
      <c r="D496" s="71"/>
      <c r="E496" s="43"/>
      <c r="F496" s="43"/>
      <c r="G496" s="68"/>
      <c r="H496" s="55"/>
      <c r="I496" s="43"/>
      <c r="J496" s="43"/>
      <c r="O496" s="59"/>
    </row>
    <row r="497" spans="3:15" ht="12.75">
      <c r="C497" s="43"/>
      <c r="D497" s="71"/>
      <c r="E497" s="43"/>
      <c r="F497" s="43"/>
      <c r="G497" s="68"/>
      <c r="H497" s="55"/>
      <c r="I497" s="43"/>
      <c r="J497" s="43"/>
      <c r="O497" s="59"/>
    </row>
    <row r="498" spans="3:15" ht="12.75">
      <c r="C498" s="43"/>
      <c r="D498" s="71"/>
      <c r="E498" s="43"/>
      <c r="F498" s="43"/>
      <c r="G498" s="68"/>
      <c r="H498" s="55"/>
      <c r="I498" s="43"/>
      <c r="J498" s="43"/>
      <c r="O498" s="59"/>
    </row>
    <row r="499" spans="3:15" ht="12.75">
      <c r="C499" s="43"/>
      <c r="D499" s="71"/>
      <c r="E499" s="43"/>
      <c r="F499" s="43"/>
      <c r="G499" s="68"/>
      <c r="H499" s="55"/>
      <c r="I499" s="43"/>
      <c r="J499" s="43"/>
      <c r="O499" s="59"/>
    </row>
    <row r="500" spans="3:15" ht="12.75">
      <c r="C500" s="43"/>
      <c r="D500" s="71"/>
      <c r="E500" s="43"/>
      <c r="F500" s="43"/>
      <c r="G500" s="68"/>
      <c r="H500" s="55"/>
      <c r="I500" s="43"/>
      <c r="J500" s="43"/>
      <c r="O500" s="59"/>
    </row>
    <row r="501" spans="3:15" ht="12.75">
      <c r="C501" s="43"/>
      <c r="D501" s="71"/>
      <c r="E501" s="43"/>
      <c r="F501" s="43"/>
      <c r="G501" s="68"/>
      <c r="H501" s="55"/>
      <c r="I501" s="43"/>
      <c r="J501" s="43"/>
      <c r="O501" s="59"/>
    </row>
    <row r="502" spans="3:15" ht="12.75">
      <c r="C502" s="43"/>
      <c r="D502" s="71"/>
      <c r="E502" s="43"/>
      <c r="F502" s="43"/>
      <c r="G502" s="68"/>
      <c r="H502" s="55"/>
      <c r="I502" s="43"/>
      <c r="J502" s="43"/>
      <c r="O502" s="59"/>
    </row>
    <row r="503" spans="3:15" ht="12.75">
      <c r="C503" s="43"/>
      <c r="D503" s="71"/>
      <c r="E503" s="43"/>
      <c r="F503" s="43"/>
      <c r="G503" s="68"/>
      <c r="H503" s="55"/>
      <c r="I503" s="43"/>
      <c r="J503" s="43"/>
      <c r="O503" s="59"/>
    </row>
    <row r="504" spans="3:15" ht="12.75">
      <c r="C504" s="43"/>
      <c r="D504" s="71"/>
      <c r="E504" s="43"/>
      <c r="F504" s="43"/>
      <c r="G504" s="68"/>
      <c r="H504" s="55"/>
      <c r="I504" s="43"/>
      <c r="J504" s="43"/>
      <c r="O504" s="59"/>
    </row>
    <row r="505" spans="3:15" ht="12.75">
      <c r="C505" s="43"/>
      <c r="D505" s="71"/>
      <c r="E505" s="43"/>
      <c r="F505" s="43"/>
      <c r="G505" s="68"/>
      <c r="H505" s="55"/>
      <c r="I505" s="43"/>
      <c r="J505" s="43"/>
      <c r="O505" s="59"/>
    </row>
    <row r="506" spans="3:15" ht="12.75">
      <c r="C506" s="43"/>
      <c r="D506" s="71"/>
      <c r="E506" s="43"/>
      <c r="F506" s="43"/>
      <c r="G506" s="68"/>
      <c r="H506" s="55"/>
      <c r="I506" s="43"/>
      <c r="J506" s="43"/>
      <c r="O506" s="59"/>
    </row>
    <row r="507" spans="3:15" ht="12.75">
      <c r="C507" s="43"/>
      <c r="D507" s="71"/>
      <c r="E507" s="43"/>
      <c r="F507" s="43"/>
      <c r="G507" s="68"/>
      <c r="H507" s="55"/>
      <c r="I507" s="43"/>
      <c r="J507" s="43"/>
      <c r="O507" s="59"/>
    </row>
    <row r="508" spans="3:15" ht="12.75">
      <c r="C508" s="43"/>
      <c r="D508" s="71"/>
      <c r="E508" s="43"/>
      <c r="F508" s="43"/>
      <c r="G508" s="68"/>
      <c r="H508" s="55"/>
      <c r="I508" s="43"/>
      <c r="J508" s="43"/>
      <c r="O508" s="59"/>
    </row>
    <row r="509" spans="3:15" ht="12.75">
      <c r="C509" s="43"/>
      <c r="D509" s="71"/>
      <c r="E509" s="43"/>
      <c r="F509" s="43"/>
      <c r="G509" s="68"/>
      <c r="H509" s="55"/>
      <c r="I509" s="43"/>
      <c r="J509" s="43"/>
      <c r="O509" s="59"/>
    </row>
    <row r="510" spans="3:15" ht="12.75">
      <c r="C510" s="43"/>
      <c r="D510" s="71"/>
      <c r="E510" s="43"/>
      <c r="F510" s="43"/>
      <c r="G510" s="68"/>
      <c r="H510" s="55"/>
      <c r="I510" s="43"/>
      <c r="J510" s="43"/>
      <c r="O510" s="59"/>
    </row>
    <row r="511" spans="3:15" ht="12.75">
      <c r="C511" s="43"/>
      <c r="D511" s="71"/>
      <c r="E511" s="43"/>
      <c r="F511" s="43"/>
      <c r="G511" s="68"/>
      <c r="H511" s="55"/>
      <c r="I511" s="43"/>
      <c r="J511" s="43"/>
      <c r="O511" s="59"/>
    </row>
    <row r="512" spans="3:15" ht="12.75">
      <c r="C512" s="43"/>
      <c r="D512" s="71"/>
      <c r="E512" s="43"/>
      <c r="F512" s="43"/>
      <c r="G512" s="68"/>
      <c r="H512" s="55"/>
      <c r="I512" s="43"/>
      <c r="J512" s="43"/>
      <c r="O512" s="59"/>
    </row>
    <row r="513" spans="3:15" ht="12.75">
      <c r="C513" s="43"/>
      <c r="D513" s="71"/>
      <c r="E513" s="43"/>
      <c r="F513" s="43"/>
      <c r="G513" s="68"/>
      <c r="H513" s="55"/>
      <c r="I513" s="43"/>
      <c r="J513" s="43"/>
      <c r="O513" s="59"/>
    </row>
    <row r="514" spans="3:15" ht="12.75">
      <c r="C514" s="43"/>
      <c r="D514" s="71"/>
      <c r="E514" s="43"/>
      <c r="F514" s="43"/>
      <c r="G514" s="68"/>
      <c r="H514" s="55"/>
      <c r="I514" s="43"/>
      <c r="J514" s="43"/>
      <c r="O514" s="59"/>
    </row>
    <row r="515" spans="3:15" ht="12.75">
      <c r="C515" s="43"/>
      <c r="D515" s="71"/>
      <c r="E515" s="43"/>
      <c r="F515" s="43"/>
      <c r="G515" s="68"/>
      <c r="H515" s="55"/>
      <c r="I515" s="43"/>
      <c r="J515" s="43"/>
      <c r="O515" s="59"/>
    </row>
    <row r="516" spans="3:15" ht="12.75">
      <c r="C516" s="43"/>
      <c r="D516" s="71"/>
      <c r="E516" s="43"/>
      <c r="F516" s="43"/>
      <c r="G516" s="68"/>
      <c r="H516" s="55"/>
      <c r="I516" s="43"/>
      <c r="J516" s="43"/>
      <c r="O516" s="59"/>
    </row>
    <row r="517" spans="3:15" ht="12.75">
      <c r="C517" s="43"/>
      <c r="D517" s="71"/>
      <c r="E517" s="43"/>
      <c r="F517" s="43"/>
      <c r="G517" s="68"/>
      <c r="H517" s="55"/>
      <c r="I517" s="43"/>
      <c r="J517" s="43"/>
      <c r="O517" s="59"/>
    </row>
    <row r="518" spans="3:15" ht="12.75">
      <c r="C518" s="43"/>
      <c r="D518" s="71"/>
      <c r="E518" s="43"/>
      <c r="F518" s="43"/>
      <c r="G518" s="68"/>
      <c r="H518" s="55"/>
      <c r="I518" s="43"/>
      <c r="J518" s="43"/>
      <c r="O518" s="59"/>
    </row>
    <row r="519" spans="3:15" ht="12.75">
      <c r="C519" s="43"/>
      <c r="D519" s="71"/>
      <c r="E519" s="43"/>
      <c r="F519" s="43"/>
      <c r="G519" s="68"/>
      <c r="H519" s="55"/>
      <c r="I519" s="43"/>
      <c r="J519" s="43"/>
      <c r="O519" s="59"/>
    </row>
    <row r="520" spans="3:15" ht="12.75">
      <c r="C520" s="43"/>
      <c r="D520" s="71"/>
      <c r="E520" s="43"/>
      <c r="F520" s="43"/>
      <c r="G520" s="68"/>
      <c r="H520" s="55"/>
      <c r="I520" s="43"/>
      <c r="J520" s="43"/>
      <c r="O520" s="59"/>
    </row>
    <row r="521" spans="3:15" ht="12.75">
      <c r="C521" s="43"/>
      <c r="D521" s="71"/>
      <c r="E521" s="43"/>
      <c r="F521" s="43"/>
      <c r="G521" s="68"/>
      <c r="H521" s="55"/>
      <c r="I521" s="43"/>
      <c r="J521" s="43"/>
      <c r="O521" s="59"/>
    </row>
    <row r="522" spans="3:15" ht="12.75">
      <c r="C522" s="43"/>
      <c r="D522" s="71"/>
      <c r="E522" s="43"/>
      <c r="F522" s="43"/>
      <c r="G522" s="68"/>
      <c r="H522" s="55"/>
      <c r="I522" s="43"/>
      <c r="J522" s="43"/>
      <c r="O522" s="59"/>
    </row>
    <row r="523" spans="3:15" ht="12.75">
      <c r="C523" s="43"/>
      <c r="D523" s="71"/>
      <c r="E523" s="43"/>
      <c r="F523" s="43"/>
      <c r="G523" s="68"/>
      <c r="H523" s="55"/>
      <c r="I523" s="43"/>
      <c r="J523" s="43"/>
      <c r="O523" s="59"/>
    </row>
    <row r="524" spans="3:15" ht="12.75">
      <c r="C524" s="43"/>
      <c r="D524" s="71"/>
      <c r="E524" s="43"/>
      <c r="F524" s="43"/>
      <c r="G524" s="68"/>
      <c r="H524" s="55"/>
      <c r="I524" s="43"/>
      <c r="J524" s="43"/>
      <c r="O524" s="59"/>
    </row>
    <row r="525" spans="3:15" ht="12.75">
      <c r="C525" s="43"/>
      <c r="D525" s="71"/>
      <c r="E525" s="43"/>
      <c r="F525" s="43"/>
      <c r="G525" s="68"/>
      <c r="H525" s="55"/>
      <c r="I525" s="43"/>
      <c r="J525" s="43"/>
      <c r="O525" s="59"/>
    </row>
    <row r="526" spans="3:15" ht="12.75">
      <c r="C526" s="43"/>
      <c r="D526" s="71"/>
      <c r="E526" s="43"/>
      <c r="F526" s="43"/>
      <c r="G526" s="68"/>
      <c r="H526" s="55"/>
      <c r="I526" s="43"/>
      <c r="J526" s="43"/>
      <c r="O526" s="59"/>
    </row>
    <row r="527" spans="3:15" ht="12.75">
      <c r="C527" s="43"/>
      <c r="D527" s="71"/>
      <c r="E527" s="43"/>
      <c r="F527" s="43"/>
      <c r="G527" s="68"/>
      <c r="H527" s="55"/>
      <c r="I527" s="43"/>
      <c r="J527" s="43"/>
      <c r="O527" s="59"/>
    </row>
    <row r="528" spans="3:15" ht="12.75">
      <c r="C528" s="43"/>
      <c r="D528" s="71"/>
      <c r="E528" s="43"/>
      <c r="F528" s="43"/>
      <c r="G528" s="68"/>
      <c r="H528" s="55"/>
      <c r="I528" s="43"/>
      <c r="J528" s="43"/>
      <c r="O528" s="59"/>
    </row>
    <row r="529" spans="3:15" ht="12.75">
      <c r="C529" s="43"/>
      <c r="D529" s="71"/>
      <c r="E529" s="43"/>
      <c r="F529" s="43"/>
      <c r="G529" s="68"/>
      <c r="H529" s="55"/>
      <c r="I529" s="43"/>
      <c r="J529" s="43"/>
      <c r="O529" s="59"/>
    </row>
    <row r="530" spans="3:15" ht="12.75">
      <c r="C530" s="43"/>
      <c r="D530" s="71"/>
      <c r="E530" s="43"/>
      <c r="F530" s="43"/>
      <c r="G530" s="68"/>
      <c r="H530" s="55"/>
      <c r="I530" s="43"/>
      <c r="J530" s="43"/>
      <c r="O530" s="59"/>
    </row>
    <row r="531" spans="3:15" ht="12.75">
      <c r="C531" s="43"/>
      <c r="D531" s="71"/>
      <c r="E531" s="43"/>
      <c r="F531" s="43"/>
      <c r="G531" s="68"/>
      <c r="H531" s="55"/>
      <c r="I531" s="43"/>
      <c r="J531" s="43"/>
      <c r="O531" s="59"/>
    </row>
    <row r="532" spans="3:15" ht="12.75">
      <c r="C532" s="43"/>
      <c r="D532" s="71"/>
      <c r="E532" s="43"/>
      <c r="F532" s="43"/>
      <c r="G532" s="68"/>
      <c r="H532" s="55"/>
      <c r="I532" s="43"/>
      <c r="J532" s="43"/>
      <c r="O532" s="59"/>
    </row>
    <row r="533" spans="3:15" ht="12.75">
      <c r="C533" s="43"/>
      <c r="D533" s="71"/>
      <c r="E533" s="43"/>
      <c r="F533" s="43"/>
      <c r="G533" s="68"/>
      <c r="H533" s="55"/>
      <c r="I533" s="43"/>
      <c r="J533" s="43"/>
      <c r="O533" s="59"/>
    </row>
    <row r="534" spans="3:15" ht="12.75">
      <c r="C534" s="43"/>
      <c r="D534" s="71"/>
      <c r="E534" s="43"/>
      <c r="F534" s="43"/>
      <c r="G534" s="68"/>
      <c r="H534" s="55"/>
      <c r="I534" s="43"/>
      <c r="J534" s="43"/>
      <c r="O534" s="59"/>
    </row>
    <row r="535" spans="3:15" ht="12.75">
      <c r="C535" s="43"/>
      <c r="D535" s="71"/>
      <c r="E535" s="43"/>
      <c r="F535" s="43"/>
      <c r="G535" s="68"/>
      <c r="H535" s="55"/>
      <c r="I535" s="43"/>
      <c r="J535" s="43"/>
      <c r="O535" s="59"/>
    </row>
    <row r="536" spans="3:15" ht="12.75">
      <c r="C536" s="43"/>
      <c r="D536" s="71"/>
      <c r="E536" s="43"/>
      <c r="F536" s="43"/>
      <c r="G536" s="68"/>
      <c r="H536" s="55"/>
      <c r="I536" s="43"/>
      <c r="J536" s="43"/>
      <c r="O536" s="59"/>
    </row>
    <row r="537" spans="3:15" ht="12.75">
      <c r="C537" s="43"/>
      <c r="D537" s="71"/>
      <c r="E537" s="43"/>
      <c r="F537" s="43"/>
      <c r="G537" s="68"/>
      <c r="H537" s="55"/>
      <c r="I537" s="43"/>
      <c r="J537" s="43"/>
      <c r="O537" s="59"/>
    </row>
    <row r="538" spans="3:15" ht="12.75">
      <c r="C538" s="43"/>
      <c r="D538" s="71"/>
      <c r="E538" s="43"/>
      <c r="F538" s="43"/>
      <c r="G538" s="68"/>
      <c r="H538" s="55"/>
      <c r="I538" s="43"/>
      <c r="J538" s="43"/>
      <c r="O538" s="59"/>
    </row>
    <row r="539" spans="3:15" ht="12.75">
      <c r="C539" s="43"/>
      <c r="D539" s="71"/>
      <c r="E539" s="43"/>
      <c r="F539" s="43"/>
      <c r="G539" s="68"/>
      <c r="H539" s="55"/>
      <c r="I539" s="43"/>
      <c r="J539" s="43"/>
      <c r="O539" s="59"/>
    </row>
    <row r="540" spans="3:15" ht="12.75">
      <c r="C540" s="43"/>
      <c r="D540" s="71"/>
      <c r="E540" s="43"/>
      <c r="F540" s="43"/>
      <c r="G540" s="68"/>
      <c r="H540" s="55"/>
      <c r="I540" s="43"/>
      <c r="J540" s="43"/>
      <c r="O540" s="59"/>
    </row>
    <row r="541" spans="3:15" ht="12.75">
      <c r="C541" s="43"/>
      <c r="D541" s="71"/>
      <c r="E541" s="43"/>
      <c r="F541" s="43"/>
      <c r="G541" s="68"/>
      <c r="H541" s="55"/>
      <c r="I541" s="43"/>
      <c r="J541" s="43"/>
      <c r="O541" s="59"/>
    </row>
    <row r="542" spans="3:15" ht="12.75">
      <c r="C542" s="43"/>
      <c r="D542" s="71"/>
      <c r="E542" s="43"/>
      <c r="F542" s="43"/>
      <c r="G542" s="68"/>
      <c r="H542" s="55"/>
      <c r="I542" s="43"/>
      <c r="J542" s="43"/>
      <c r="O542" s="59"/>
    </row>
    <row r="543" spans="3:15" ht="12.75">
      <c r="C543" s="43"/>
      <c r="D543" s="71"/>
      <c r="E543" s="43"/>
      <c r="F543" s="43"/>
      <c r="G543" s="68"/>
      <c r="H543" s="55"/>
      <c r="I543" s="43"/>
      <c r="J543" s="43"/>
      <c r="O543" s="59"/>
    </row>
    <row r="544" spans="3:15" ht="12.75">
      <c r="C544" s="43"/>
      <c r="D544" s="71"/>
      <c r="E544" s="43"/>
      <c r="F544" s="43"/>
      <c r="G544" s="68"/>
      <c r="H544" s="55"/>
      <c r="I544" s="43"/>
      <c r="J544" s="43"/>
      <c r="O544" s="59"/>
    </row>
    <row r="545" spans="3:15" ht="12.75">
      <c r="C545" s="43"/>
      <c r="D545" s="71"/>
      <c r="E545" s="43"/>
      <c r="F545" s="43"/>
      <c r="G545" s="68"/>
      <c r="H545" s="55"/>
      <c r="I545" s="43"/>
      <c r="J545" s="43"/>
      <c r="O545" s="59"/>
    </row>
    <row r="546" spans="3:15" ht="12.75">
      <c r="C546" s="43"/>
      <c r="D546" s="71"/>
      <c r="E546" s="43"/>
      <c r="F546" s="43"/>
      <c r="G546" s="68"/>
      <c r="H546" s="55"/>
      <c r="I546" s="43"/>
      <c r="J546" s="43"/>
      <c r="O546" s="59"/>
    </row>
    <row r="547" spans="3:15" ht="12.75">
      <c r="C547" s="43"/>
      <c r="D547" s="71"/>
      <c r="E547" s="43"/>
      <c r="F547" s="43"/>
      <c r="G547" s="68"/>
      <c r="H547" s="55"/>
      <c r="I547" s="43"/>
      <c r="J547" s="43"/>
      <c r="O547" s="59"/>
    </row>
    <row r="548" spans="3:15" ht="12.75">
      <c r="C548" s="43"/>
      <c r="D548" s="71"/>
      <c r="E548" s="43"/>
      <c r="F548" s="43"/>
      <c r="G548" s="68"/>
      <c r="H548" s="55"/>
      <c r="I548" s="43"/>
      <c r="J548" s="43"/>
      <c r="O548" s="59"/>
    </row>
    <row r="549" spans="3:15" ht="12.75">
      <c r="C549" s="43"/>
      <c r="D549" s="71"/>
      <c r="E549" s="43"/>
      <c r="F549" s="43"/>
      <c r="G549" s="68"/>
      <c r="H549" s="55"/>
      <c r="I549" s="43"/>
      <c r="J549" s="43"/>
      <c r="O549" s="59"/>
    </row>
    <row r="550" spans="3:15" ht="12.75">
      <c r="C550" s="43"/>
      <c r="D550" s="71"/>
      <c r="E550" s="43"/>
      <c r="F550" s="43"/>
      <c r="G550" s="68"/>
      <c r="H550" s="55"/>
      <c r="I550" s="43"/>
      <c r="J550" s="43"/>
      <c r="O550" s="59"/>
    </row>
    <row r="551" spans="3:15" ht="12.75">
      <c r="C551" s="43"/>
      <c r="D551" s="71"/>
      <c r="E551" s="43"/>
      <c r="F551" s="43"/>
      <c r="G551" s="68"/>
      <c r="H551" s="55"/>
      <c r="I551" s="43"/>
      <c r="J551" s="43"/>
      <c r="O551" s="59"/>
    </row>
    <row r="552" spans="3:15" ht="12.75">
      <c r="C552" s="43"/>
      <c r="D552" s="71"/>
      <c r="E552" s="43"/>
      <c r="F552" s="43"/>
      <c r="G552" s="68"/>
      <c r="H552" s="55"/>
      <c r="I552" s="43"/>
      <c r="J552" s="43"/>
      <c r="O552" s="59"/>
    </row>
    <row r="553" spans="3:15" ht="12.75">
      <c r="C553" s="43"/>
      <c r="D553" s="71"/>
      <c r="E553" s="43"/>
      <c r="F553" s="43"/>
      <c r="G553" s="68"/>
      <c r="H553" s="55"/>
      <c r="I553" s="43"/>
      <c r="J553" s="43"/>
      <c r="O553" s="59"/>
    </row>
    <row r="554" spans="3:15" ht="12.75">
      <c r="C554" s="43"/>
      <c r="D554" s="71"/>
      <c r="E554" s="43"/>
      <c r="F554" s="43"/>
      <c r="G554" s="68"/>
      <c r="H554" s="55"/>
      <c r="I554" s="43"/>
      <c r="J554" s="43"/>
      <c r="O554" s="59"/>
    </row>
    <row r="555" spans="3:15" ht="12.75">
      <c r="C555" s="43"/>
      <c r="D555" s="71"/>
      <c r="E555" s="43"/>
      <c r="F555" s="43"/>
      <c r="G555" s="68"/>
      <c r="H555" s="55"/>
      <c r="I555" s="43"/>
      <c r="J555" s="43"/>
      <c r="O555" s="59"/>
    </row>
    <row r="556" spans="3:15" ht="12.75">
      <c r="C556" s="43"/>
      <c r="D556" s="71"/>
      <c r="E556" s="43"/>
      <c r="F556" s="43"/>
      <c r="G556" s="68"/>
      <c r="H556" s="55"/>
      <c r="I556" s="43"/>
      <c r="J556" s="43"/>
      <c r="O556" s="59"/>
    </row>
    <row r="557" spans="3:15" ht="12.75">
      <c r="C557" s="43"/>
      <c r="D557" s="71"/>
      <c r="E557" s="43"/>
      <c r="F557" s="43"/>
      <c r="G557" s="68"/>
      <c r="H557" s="55"/>
      <c r="I557" s="43"/>
      <c r="J557" s="43"/>
      <c r="O557" s="59"/>
    </row>
    <row r="558" spans="3:15" ht="12.75">
      <c r="C558" s="43"/>
      <c r="D558" s="71"/>
      <c r="E558" s="43"/>
      <c r="F558" s="43"/>
      <c r="G558" s="68"/>
      <c r="H558" s="55"/>
      <c r="I558" s="43"/>
      <c r="J558" s="43"/>
      <c r="O558" s="59"/>
    </row>
    <row r="559" spans="3:15" ht="12.75">
      <c r="C559" s="43"/>
      <c r="D559" s="71"/>
      <c r="E559" s="43"/>
      <c r="F559" s="43"/>
      <c r="G559" s="68"/>
      <c r="H559" s="55"/>
      <c r="I559" s="43"/>
      <c r="J559" s="43"/>
      <c r="O559" s="59"/>
    </row>
    <row r="560" spans="3:15" ht="12.75">
      <c r="C560" s="43"/>
      <c r="D560" s="71"/>
      <c r="E560" s="43"/>
      <c r="F560" s="43"/>
      <c r="G560" s="68"/>
      <c r="H560" s="55"/>
      <c r="I560" s="43"/>
      <c r="J560" s="43"/>
      <c r="O560" s="59"/>
    </row>
    <row r="561" spans="3:15" ht="12.75">
      <c r="C561" s="43"/>
      <c r="D561" s="71"/>
      <c r="E561" s="43"/>
      <c r="F561" s="43"/>
      <c r="G561" s="68"/>
      <c r="H561" s="55"/>
      <c r="I561" s="43"/>
      <c r="J561" s="43"/>
      <c r="O561" s="59"/>
    </row>
    <row r="562" spans="3:15" ht="12.75">
      <c r="C562" s="43"/>
      <c r="D562" s="71"/>
      <c r="E562" s="43"/>
      <c r="F562" s="43"/>
      <c r="G562" s="68"/>
      <c r="H562" s="55"/>
      <c r="I562" s="43"/>
      <c r="J562" s="43"/>
      <c r="O562" s="59"/>
    </row>
    <row r="563" spans="3:15" ht="12.75">
      <c r="C563" s="43"/>
      <c r="D563" s="71"/>
      <c r="E563" s="43"/>
      <c r="F563" s="43"/>
      <c r="G563" s="68"/>
      <c r="H563" s="55"/>
      <c r="I563" s="43"/>
      <c r="J563" s="43"/>
      <c r="O563" s="59"/>
    </row>
    <row r="564" spans="3:15" ht="12.75">
      <c r="C564" s="43"/>
      <c r="D564" s="71"/>
      <c r="E564" s="43"/>
      <c r="F564" s="43"/>
      <c r="G564" s="68"/>
      <c r="H564" s="55"/>
      <c r="I564" s="43"/>
      <c r="J564" s="43"/>
      <c r="O564" s="59"/>
    </row>
    <row r="565" spans="3:15" ht="12.75">
      <c r="C565" s="43"/>
      <c r="D565" s="71"/>
      <c r="E565" s="43"/>
      <c r="F565" s="43"/>
      <c r="G565" s="68"/>
      <c r="H565" s="55"/>
      <c r="I565" s="43"/>
      <c r="J565" s="43"/>
      <c r="O565" s="59"/>
    </row>
    <row r="566" spans="3:8" ht="12.75">
      <c r="C566" s="29"/>
      <c r="D566" s="71"/>
      <c r="E566" s="29"/>
      <c r="F566" s="29"/>
      <c r="G566" s="69"/>
      <c r="H566" s="28"/>
    </row>
    <row r="567" spans="3:8" ht="12.75">
      <c r="C567" s="29"/>
      <c r="D567" s="71"/>
      <c r="E567" s="29"/>
      <c r="F567" s="29"/>
      <c r="G567" s="69"/>
      <c r="H567" s="28"/>
    </row>
    <row r="568" spans="3:8" ht="12.75">
      <c r="C568" s="29"/>
      <c r="D568" s="71"/>
      <c r="E568" s="29"/>
      <c r="F568" s="29"/>
      <c r="G568" s="69"/>
      <c r="H568" s="28"/>
    </row>
    <row r="569" spans="3:8" ht="12.75">
      <c r="C569" s="29"/>
      <c r="D569" s="71"/>
      <c r="E569" s="29"/>
      <c r="F569" s="29"/>
      <c r="G569" s="69"/>
      <c r="H569" s="28"/>
    </row>
    <row r="570" spans="3:8" ht="12.75">
      <c r="C570" s="29"/>
      <c r="D570" s="71"/>
      <c r="E570" s="29"/>
      <c r="F570" s="29"/>
      <c r="G570" s="69"/>
      <c r="H570" s="28"/>
    </row>
    <row r="571" spans="3:8" ht="12.75">
      <c r="C571" s="29"/>
      <c r="D571" s="71"/>
      <c r="E571" s="29"/>
      <c r="F571" s="29"/>
      <c r="G571" s="69"/>
      <c r="H571" s="28"/>
    </row>
    <row r="572" spans="3:8" ht="12.75">
      <c r="C572" s="29"/>
      <c r="D572" s="71"/>
      <c r="E572" s="29"/>
      <c r="F572" s="29"/>
      <c r="G572" s="69"/>
      <c r="H572" s="28"/>
    </row>
    <row r="573" spans="3:8" ht="12.75">
      <c r="C573" s="29"/>
      <c r="D573" s="71"/>
      <c r="E573" s="29"/>
      <c r="F573" s="29"/>
      <c r="G573" s="69"/>
      <c r="H573" s="28"/>
    </row>
    <row r="574" spans="3:8" ht="12.75">
      <c r="C574" s="29"/>
      <c r="D574" s="71"/>
      <c r="E574" s="29"/>
      <c r="F574" s="29"/>
      <c r="G574" s="69"/>
      <c r="H574" s="28"/>
    </row>
    <row r="575" spans="3:8" ht="12.75">
      <c r="C575" s="29"/>
      <c r="D575" s="71"/>
      <c r="E575" s="29"/>
      <c r="F575" s="29"/>
      <c r="G575" s="69"/>
      <c r="H575" s="28"/>
    </row>
    <row r="576" spans="3:8" ht="12.75">
      <c r="C576" s="29"/>
      <c r="D576" s="71"/>
      <c r="E576" s="29"/>
      <c r="F576" s="29"/>
      <c r="G576" s="69"/>
      <c r="H576" s="28"/>
    </row>
    <row r="577" spans="3:8" ht="12.75">
      <c r="C577" s="29"/>
      <c r="D577" s="71"/>
      <c r="E577" s="29"/>
      <c r="F577" s="29"/>
      <c r="G577" s="69"/>
      <c r="H577" s="28"/>
    </row>
    <row r="578" spans="3:8" ht="12.75">
      <c r="C578" s="29"/>
      <c r="D578" s="71"/>
      <c r="E578" s="29"/>
      <c r="F578" s="29"/>
      <c r="G578" s="69"/>
      <c r="H578" s="28"/>
    </row>
    <row r="579" spans="3:8" ht="12.75">
      <c r="C579" s="29"/>
      <c r="D579" s="71"/>
      <c r="E579" s="29"/>
      <c r="F579" s="29"/>
      <c r="G579" s="69"/>
      <c r="H579" s="28"/>
    </row>
    <row r="580" spans="3:8" ht="12.75">
      <c r="C580" s="29"/>
      <c r="D580" s="71"/>
      <c r="E580" s="29"/>
      <c r="F580" s="29"/>
      <c r="G580" s="69"/>
      <c r="H580" s="28"/>
    </row>
    <row r="581" spans="3:8" ht="12.75">
      <c r="C581" s="29"/>
      <c r="D581" s="71"/>
      <c r="E581" s="29"/>
      <c r="F581" s="29"/>
      <c r="G581" s="69"/>
      <c r="H581" s="28"/>
    </row>
    <row r="582" spans="3:8" ht="12.75">
      <c r="C582" s="29"/>
      <c r="D582" s="71"/>
      <c r="E582" s="29"/>
      <c r="F582" s="29"/>
      <c r="G582" s="69"/>
      <c r="H582" s="28"/>
    </row>
    <row r="583" spans="3:8" ht="12.75">
      <c r="C583" s="29"/>
      <c r="D583" s="71"/>
      <c r="E583" s="29"/>
      <c r="F583" s="29"/>
      <c r="G583" s="69"/>
      <c r="H583" s="28"/>
    </row>
    <row r="584" spans="3:8" ht="12.75">
      <c r="C584" s="29"/>
      <c r="D584" s="71"/>
      <c r="E584" s="29"/>
      <c r="F584" s="29"/>
      <c r="G584" s="69"/>
      <c r="H584" s="28"/>
    </row>
    <row r="585" spans="3:8" ht="12.75">
      <c r="C585" s="29"/>
      <c r="D585" s="71"/>
      <c r="E585" s="29"/>
      <c r="F585" s="29"/>
      <c r="G585" s="69"/>
      <c r="H585" s="28"/>
    </row>
    <row r="586" spans="3:8" ht="12.75">
      <c r="C586" s="29"/>
      <c r="D586" s="71"/>
      <c r="E586" s="29"/>
      <c r="F586" s="29"/>
      <c r="G586" s="69"/>
      <c r="H586" s="28"/>
    </row>
    <row r="587" spans="3:8" ht="12.75">
      <c r="C587" s="29"/>
      <c r="D587" s="71"/>
      <c r="E587" s="29"/>
      <c r="F587" s="29"/>
      <c r="G587" s="69"/>
      <c r="H587" s="28"/>
    </row>
    <row r="588" spans="3:8" ht="12.75">
      <c r="C588" s="29"/>
      <c r="D588" s="71"/>
      <c r="E588" s="29"/>
      <c r="F588" s="29"/>
      <c r="G588" s="69"/>
      <c r="H588" s="28"/>
    </row>
    <row r="589" spans="3:8" ht="12.75">
      <c r="C589" s="29"/>
      <c r="D589" s="71"/>
      <c r="E589" s="29"/>
      <c r="F589" s="29"/>
      <c r="G589" s="69"/>
      <c r="H589" s="28"/>
    </row>
    <row r="590" spans="3:8" ht="12.75">
      <c r="C590" s="29"/>
      <c r="D590" s="71"/>
      <c r="E590" s="29"/>
      <c r="F590" s="29"/>
      <c r="G590" s="69"/>
      <c r="H590" s="28"/>
    </row>
    <row r="591" spans="3:8" ht="12.75">
      <c r="C591" s="29"/>
      <c r="D591" s="71"/>
      <c r="E591" s="29"/>
      <c r="F591" s="29"/>
      <c r="G591" s="69"/>
      <c r="H591" s="28"/>
    </row>
    <row r="592" spans="3:8" ht="12.75">
      <c r="C592" s="29"/>
      <c r="D592" s="71"/>
      <c r="E592" s="29"/>
      <c r="F592" s="29"/>
      <c r="G592" s="69"/>
      <c r="H592" s="28"/>
    </row>
    <row r="593" spans="3:8" ht="12.75">
      <c r="C593" s="29"/>
      <c r="D593" s="71"/>
      <c r="E593" s="29"/>
      <c r="F593" s="29"/>
      <c r="G593" s="69"/>
      <c r="H593" s="28"/>
    </row>
    <row r="594" spans="3:8" ht="12.75">
      <c r="C594" s="29"/>
      <c r="D594" s="71"/>
      <c r="E594" s="29"/>
      <c r="F594" s="29"/>
      <c r="G594" s="69"/>
      <c r="H594" s="28"/>
    </row>
    <row r="595" spans="3:8" ht="12.75">
      <c r="C595" s="29"/>
      <c r="D595" s="71"/>
      <c r="E595" s="29"/>
      <c r="F595" s="29"/>
      <c r="G595" s="69"/>
      <c r="H595" s="28"/>
    </row>
    <row r="596" spans="3:8" ht="12.75">
      <c r="C596" s="29"/>
      <c r="D596" s="71"/>
      <c r="E596" s="29"/>
      <c r="F596" s="29"/>
      <c r="G596" s="69"/>
      <c r="H596" s="28"/>
    </row>
    <row r="597" spans="3:8" ht="12.75">
      <c r="C597" s="29"/>
      <c r="D597" s="71"/>
      <c r="E597" s="29"/>
      <c r="F597" s="29"/>
      <c r="G597" s="69"/>
      <c r="H597" s="28"/>
    </row>
    <row r="598" spans="3:8" ht="12.75">
      <c r="C598" s="29"/>
      <c r="D598" s="71"/>
      <c r="E598" s="29"/>
      <c r="F598" s="29"/>
      <c r="G598" s="69"/>
      <c r="H598" s="28"/>
    </row>
    <row r="599" spans="3:8" ht="12.75">
      <c r="C599" s="29"/>
      <c r="D599" s="71"/>
      <c r="E599" s="29"/>
      <c r="F599" s="29"/>
      <c r="G599" s="69"/>
      <c r="H599" s="28"/>
    </row>
    <row r="600" spans="3:8" ht="12.75">
      <c r="C600" s="29"/>
      <c r="D600" s="71"/>
      <c r="E600" s="29"/>
      <c r="F600" s="29"/>
      <c r="G600" s="69"/>
      <c r="H600" s="28"/>
    </row>
    <row r="601" spans="3:8" ht="12.75">
      <c r="C601" s="29"/>
      <c r="D601" s="71"/>
      <c r="E601" s="29"/>
      <c r="F601" s="29"/>
      <c r="G601" s="69"/>
      <c r="H601" s="28"/>
    </row>
    <row r="602" spans="3:8" ht="12.75">
      <c r="C602" s="29"/>
      <c r="D602" s="71"/>
      <c r="E602" s="29"/>
      <c r="F602" s="29"/>
      <c r="G602" s="69"/>
      <c r="H602" s="28"/>
    </row>
    <row r="603" spans="3:8" ht="12.75">
      <c r="C603" s="29"/>
      <c r="D603" s="71"/>
      <c r="E603" s="29"/>
      <c r="F603" s="29"/>
      <c r="G603" s="69"/>
      <c r="H603" s="28"/>
    </row>
    <row r="604" spans="3:8" ht="12.75">
      <c r="C604" s="29"/>
      <c r="D604" s="71"/>
      <c r="E604" s="29"/>
      <c r="F604" s="29"/>
      <c r="G604" s="69"/>
      <c r="H604" s="28"/>
    </row>
    <row r="605" spans="3:8" ht="12.75">
      <c r="C605" s="29"/>
      <c r="D605" s="71"/>
      <c r="E605" s="29"/>
      <c r="F605" s="29"/>
      <c r="G605" s="69"/>
      <c r="H605" s="28"/>
    </row>
    <row r="606" spans="3:8" ht="12.75">
      <c r="C606" s="29"/>
      <c r="D606" s="71"/>
      <c r="E606" s="29"/>
      <c r="F606" s="29"/>
      <c r="G606" s="69"/>
      <c r="H606" s="28"/>
    </row>
    <row r="607" spans="3:8" ht="12.75">
      <c r="C607" s="29"/>
      <c r="D607" s="71"/>
      <c r="E607" s="29"/>
      <c r="F607" s="29"/>
      <c r="G607" s="69"/>
      <c r="H607" s="28"/>
    </row>
    <row r="608" spans="3:8" ht="12.75">
      <c r="C608" s="29"/>
      <c r="D608" s="71"/>
      <c r="E608" s="29"/>
      <c r="F608" s="29"/>
      <c r="G608" s="69"/>
      <c r="H608" s="28"/>
    </row>
    <row r="609" spans="3:8" ht="12.75">
      <c r="C609" s="29"/>
      <c r="D609" s="71"/>
      <c r="E609" s="29"/>
      <c r="F609" s="29"/>
      <c r="G609" s="69"/>
      <c r="H609" s="28"/>
    </row>
    <row r="610" spans="3:8" ht="12.75">
      <c r="C610" s="29"/>
      <c r="D610" s="71"/>
      <c r="E610" s="29"/>
      <c r="F610" s="29"/>
      <c r="G610" s="69"/>
      <c r="H610" s="28"/>
    </row>
    <row r="611" spans="3:8" ht="12.75">
      <c r="C611" s="29"/>
      <c r="D611" s="71"/>
      <c r="E611" s="29"/>
      <c r="F611" s="29"/>
      <c r="G611" s="69"/>
      <c r="H611" s="28"/>
    </row>
    <row r="612" spans="3:8" ht="12.75">
      <c r="C612" s="29"/>
      <c r="D612" s="71"/>
      <c r="E612" s="29"/>
      <c r="F612" s="29"/>
      <c r="G612" s="69"/>
      <c r="H612" s="28"/>
    </row>
    <row r="613" spans="3:8" ht="12.75">
      <c r="C613" s="29"/>
      <c r="D613" s="71"/>
      <c r="E613" s="29"/>
      <c r="F613" s="29"/>
      <c r="G613" s="69"/>
      <c r="H613" s="28"/>
    </row>
    <row r="614" spans="3:8" ht="12.75">
      <c r="C614" s="29"/>
      <c r="D614" s="71"/>
      <c r="E614" s="29"/>
      <c r="F614" s="29"/>
      <c r="G614" s="69"/>
      <c r="H614" s="28"/>
    </row>
    <row r="615" spans="3:8" ht="12.75">
      <c r="C615" s="29"/>
      <c r="D615" s="71"/>
      <c r="E615" s="29"/>
      <c r="F615" s="29"/>
      <c r="G615" s="69"/>
      <c r="H615" s="28"/>
    </row>
    <row r="616" spans="3:8" ht="12.75">
      <c r="C616" s="29"/>
      <c r="D616" s="71"/>
      <c r="E616" s="29"/>
      <c r="F616" s="29"/>
      <c r="G616" s="69"/>
      <c r="H616" s="28"/>
    </row>
    <row r="617" spans="3:8" ht="12.75">
      <c r="C617" s="29"/>
      <c r="D617" s="71"/>
      <c r="E617" s="29"/>
      <c r="F617" s="29"/>
      <c r="G617" s="69"/>
      <c r="H617" s="28"/>
    </row>
    <row r="618" spans="3:8" ht="12.75">
      <c r="C618" s="29"/>
      <c r="D618" s="71"/>
      <c r="E618" s="29"/>
      <c r="F618" s="29"/>
      <c r="G618" s="69"/>
      <c r="H618" s="28"/>
    </row>
    <row r="619" spans="3:8" ht="12.75">
      <c r="C619" s="29"/>
      <c r="D619" s="71"/>
      <c r="E619" s="29"/>
      <c r="F619" s="29"/>
      <c r="G619" s="69"/>
      <c r="H619" s="28"/>
    </row>
    <row r="620" spans="3:8" ht="12.75">
      <c r="C620" s="29"/>
      <c r="D620" s="71"/>
      <c r="E620" s="29"/>
      <c r="F620" s="29"/>
      <c r="G620" s="69"/>
      <c r="H620" s="28"/>
    </row>
    <row r="621" spans="3:8" ht="12.75">
      <c r="C621" s="29"/>
      <c r="D621" s="71"/>
      <c r="E621" s="29"/>
      <c r="F621" s="29"/>
      <c r="G621" s="69"/>
      <c r="H621" s="28"/>
    </row>
    <row r="622" spans="3:8" ht="12.75">
      <c r="C622" s="29"/>
      <c r="D622" s="71"/>
      <c r="E622" s="29"/>
      <c r="F622" s="29"/>
      <c r="G622" s="69"/>
      <c r="H622" s="28"/>
    </row>
    <row r="623" spans="3:8" ht="12.75">
      <c r="C623" s="29"/>
      <c r="D623" s="71"/>
      <c r="E623" s="29"/>
      <c r="F623" s="29"/>
      <c r="G623" s="69"/>
      <c r="H623" s="28"/>
    </row>
    <row r="624" spans="3:8" ht="12.75">
      <c r="C624" s="29"/>
      <c r="D624" s="71"/>
      <c r="E624" s="29"/>
      <c r="F624" s="29"/>
      <c r="G624" s="69"/>
      <c r="H624" s="28"/>
    </row>
    <row r="625" spans="3:8" ht="12.75">
      <c r="C625" s="29"/>
      <c r="D625" s="71"/>
      <c r="E625" s="29"/>
      <c r="F625" s="29"/>
      <c r="G625" s="69"/>
      <c r="H625" s="28"/>
    </row>
    <row r="626" spans="3:8" ht="12.75">
      <c r="C626" s="29"/>
      <c r="D626" s="71"/>
      <c r="E626" s="29"/>
      <c r="F626" s="29"/>
      <c r="G626" s="69"/>
      <c r="H626" s="28"/>
    </row>
    <row r="627" spans="3:8" ht="12.75">
      <c r="C627" s="29"/>
      <c r="D627" s="71"/>
      <c r="E627" s="29"/>
      <c r="F627" s="29"/>
      <c r="G627" s="69"/>
      <c r="H627" s="28"/>
    </row>
    <row r="628" spans="3:8" ht="12.75">
      <c r="C628" s="29"/>
      <c r="D628" s="71"/>
      <c r="E628" s="29"/>
      <c r="F628" s="29"/>
      <c r="G628" s="69"/>
      <c r="H628" s="28"/>
    </row>
    <row r="629" spans="3:8" ht="12.75">
      <c r="C629" s="29"/>
      <c r="D629" s="71"/>
      <c r="E629" s="29"/>
      <c r="F629" s="29"/>
      <c r="G629" s="69"/>
      <c r="H629" s="28"/>
    </row>
    <row r="630" spans="3:8" ht="12.75">
      <c r="C630" s="29"/>
      <c r="D630" s="71"/>
      <c r="E630" s="29"/>
      <c r="F630" s="29"/>
      <c r="G630" s="69"/>
      <c r="H630" s="28"/>
    </row>
    <row r="631" spans="3:8" ht="12.75">
      <c r="C631" s="29"/>
      <c r="D631" s="71"/>
      <c r="E631" s="29"/>
      <c r="F631" s="29"/>
      <c r="G631" s="69"/>
      <c r="H631" s="28"/>
    </row>
    <row r="632" spans="3:8" ht="12.75">
      <c r="C632" s="29"/>
      <c r="D632" s="71"/>
      <c r="E632" s="29"/>
      <c r="F632" s="29"/>
      <c r="G632" s="69"/>
      <c r="H632" s="28"/>
    </row>
    <row r="633" spans="3:8" ht="12.75">
      <c r="C633" s="29"/>
      <c r="D633" s="71"/>
      <c r="E633" s="29"/>
      <c r="F633" s="29"/>
      <c r="G633" s="69"/>
      <c r="H633" s="28"/>
    </row>
    <row r="634" spans="3:8" ht="12.75">
      <c r="C634" s="29"/>
      <c r="D634" s="71"/>
      <c r="E634" s="29"/>
      <c r="F634" s="29"/>
      <c r="G634" s="69"/>
      <c r="H634" s="28"/>
    </row>
    <row r="635" spans="3:8" ht="12.75">
      <c r="C635" s="29"/>
      <c r="D635" s="71"/>
      <c r="E635" s="29"/>
      <c r="F635" s="29"/>
      <c r="G635" s="69"/>
      <c r="H635" s="28"/>
    </row>
    <row r="636" spans="3:8" ht="12.75">
      <c r="C636" s="29"/>
      <c r="D636" s="71"/>
      <c r="E636" s="29"/>
      <c r="F636" s="29"/>
      <c r="G636" s="69"/>
      <c r="H636" s="28"/>
    </row>
    <row r="637" spans="3:8" ht="12.75">
      <c r="C637" s="29"/>
      <c r="D637" s="71"/>
      <c r="E637" s="29"/>
      <c r="F637" s="29"/>
      <c r="G637" s="69"/>
      <c r="H637" s="28"/>
    </row>
    <row r="638" spans="3:8" ht="12.75">
      <c r="C638" s="29"/>
      <c r="D638" s="71"/>
      <c r="E638" s="29"/>
      <c r="F638" s="29"/>
      <c r="G638" s="69"/>
      <c r="H638" s="28"/>
    </row>
    <row r="639" spans="3:8" ht="12.75">
      <c r="C639" s="29"/>
      <c r="D639" s="71"/>
      <c r="E639" s="29"/>
      <c r="F639" s="29"/>
      <c r="G639" s="69"/>
      <c r="H639" s="28"/>
    </row>
    <row r="640" spans="3:8" ht="12.75">
      <c r="C640" s="29"/>
      <c r="D640" s="71"/>
      <c r="E640" s="29"/>
      <c r="F640" s="29"/>
      <c r="G640" s="69"/>
      <c r="H640" s="28"/>
    </row>
    <row r="641" spans="3:8" ht="12.75">
      <c r="C641" s="29"/>
      <c r="D641" s="71"/>
      <c r="E641" s="29"/>
      <c r="F641" s="29"/>
      <c r="G641" s="69"/>
      <c r="H641" s="28"/>
    </row>
    <row r="642" spans="3:8" ht="12.75">
      <c r="C642" s="29"/>
      <c r="D642" s="71"/>
      <c r="E642" s="29"/>
      <c r="F642" s="29"/>
      <c r="G642" s="69"/>
      <c r="H642" s="28"/>
    </row>
    <row r="643" spans="3:8" ht="12.75">
      <c r="C643" s="29"/>
      <c r="D643" s="71"/>
      <c r="E643" s="29"/>
      <c r="F643" s="29"/>
      <c r="G643" s="69"/>
      <c r="H643" s="28"/>
    </row>
    <row r="644" spans="3:8" ht="12.75">
      <c r="C644" s="29"/>
      <c r="D644" s="71"/>
      <c r="E644" s="29"/>
      <c r="F644" s="29"/>
      <c r="G644" s="69"/>
      <c r="H644" s="28"/>
    </row>
    <row r="645" spans="3:8" ht="12.75">
      <c r="C645" s="29"/>
      <c r="D645" s="71"/>
      <c r="E645" s="29"/>
      <c r="F645" s="29"/>
      <c r="G645" s="69"/>
      <c r="H645" s="28"/>
    </row>
    <row r="646" spans="3:8" ht="12.75">
      <c r="C646" s="29"/>
      <c r="D646" s="71"/>
      <c r="E646" s="29"/>
      <c r="F646" s="29"/>
      <c r="G646" s="69"/>
      <c r="H646" s="28"/>
    </row>
    <row r="647" spans="3:8" ht="12.75">
      <c r="C647" s="29"/>
      <c r="D647" s="71"/>
      <c r="E647" s="29"/>
      <c r="F647" s="29"/>
      <c r="G647" s="69"/>
      <c r="H647" s="28"/>
    </row>
    <row r="648" spans="3:8" ht="12.75">
      <c r="C648" s="29"/>
      <c r="D648" s="71"/>
      <c r="E648" s="29"/>
      <c r="F648" s="29"/>
      <c r="G648" s="69"/>
      <c r="H648" s="28"/>
    </row>
    <row r="649" spans="3:8" ht="12.75">
      <c r="C649" s="29"/>
      <c r="D649" s="71"/>
      <c r="E649" s="29"/>
      <c r="F649" s="29"/>
      <c r="G649" s="69"/>
      <c r="H649" s="28"/>
    </row>
    <row r="650" spans="3:8" ht="12.75">
      <c r="C650" s="29"/>
      <c r="D650" s="71"/>
      <c r="E650" s="29"/>
      <c r="F650" s="29"/>
      <c r="G650" s="69"/>
      <c r="H650" s="28"/>
    </row>
    <row r="651" spans="3:8" ht="12.75">
      <c r="C651" s="29"/>
      <c r="D651" s="71"/>
      <c r="E651" s="29"/>
      <c r="F651" s="29"/>
      <c r="G651" s="69"/>
      <c r="H651" s="28"/>
    </row>
    <row r="652" spans="3:8" ht="12.75">
      <c r="C652" s="29"/>
      <c r="D652" s="71"/>
      <c r="E652" s="29"/>
      <c r="F652" s="29"/>
      <c r="G652" s="69"/>
      <c r="H652" s="28"/>
    </row>
    <row r="653" spans="3:8" ht="12.75">
      <c r="C653" s="29"/>
      <c r="D653" s="71"/>
      <c r="E653" s="29"/>
      <c r="F653" s="29"/>
      <c r="G653" s="69"/>
      <c r="H653" s="28"/>
    </row>
    <row r="654" spans="3:8" ht="12.75">
      <c r="C654" s="29"/>
      <c r="D654" s="71"/>
      <c r="E654" s="29"/>
      <c r="F654" s="29"/>
      <c r="G654" s="69"/>
      <c r="H654" s="28"/>
    </row>
    <row r="655" spans="3:8" ht="12.75">
      <c r="C655" s="29"/>
      <c r="D655" s="71"/>
      <c r="E655" s="29"/>
      <c r="F655" s="29"/>
      <c r="G655" s="69"/>
      <c r="H655" s="28"/>
    </row>
    <row r="656" spans="3:8" ht="12.75">
      <c r="C656" s="29"/>
      <c r="D656" s="71"/>
      <c r="E656" s="29"/>
      <c r="F656" s="29"/>
      <c r="G656" s="69"/>
      <c r="H656" s="28"/>
    </row>
    <row r="657" spans="3:8" ht="12.75">
      <c r="C657" s="29"/>
      <c r="D657" s="71"/>
      <c r="E657" s="29"/>
      <c r="F657" s="29"/>
      <c r="G657" s="69"/>
      <c r="H657" s="28"/>
    </row>
    <row r="658" spans="3:8" ht="12.75">
      <c r="C658" s="29"/>
      <c r="D658" s="71"/>
      <c r="E658" s="29"/>
      <c r="F658" s="29"/>
      <c r="G658" s="69"/>
      <c r="H658" s="28"/>
    </row>
    <row r="659" spans="3:8" ht="12.75">
      <c r="C659" s="29"/>
      <c r="D659" s="71"/>
      <c r="E659" s="29"/>
      <c r="F659" s="29"/>
      <c r="G659" s="69"/>
      <c r="H659" s="28"/>
    </row>
    <row r="660" spans="3:8" ht="12.75">
      <c r="C660" s="29"/>
      <c r="D660" s="71"/>
      <c r="E660" s="29"/>
      <c r="F660" s="29"/>
      <c r="G660" s="69"/>
      <c r="H660" s="28"/>
    </row>
    <row r="661" spans="3:8" ht="12.75">
      <c r="C661" s="29"/>
      <c r="D661" s="71"/>
      <c r="E661" s="29"/>
      <c r="F661" s="29"/>
      <c r="G661" s="69"/>
      <c r="H661" s="28"/>
    </row>
    <row r="662" spans="3:8" ht="12.75">
      <c r="C662" s="29"/>
      <c r="D662" s="71"/>
      <c r="E662" s="29"/>
      <c r="F662" s="29"/>
      <c r="G662" s="69"/>
      <c r="H662" s="28"/>
    </row>
    <row r="663" spans="3:8" ht="12.75">
      <c r="C663" s="29"/>
      <c r="D663" s="71"/>
      <c r="E663" s="29"/>
      <c r="F663" s="29"/>
      <c r="G663" s="69"/>
      <c r="H663" s="28"/>
    </row>
    <row r="664" spans="3:8" ht="12.75">
      <c r="C664" s="29"/>
      <c r="D664" s="71"/>
      <c r="E664" s="29"/>
      <c r="F664" s="29"/>
      <c r="G664" s="69"/>
      <c r="H664" s="28"/>
    </row>
    <row r="665" spans="3:8" ht="12.75">
      <c r="C665" s="29"/>
      <c r="D665" s="71"/>
      <c r="E665" s="29"/>
      <c r="F665" s="29"/>
      <c r="G665" s="69"/>
      <c r="H665" s="28"/>
    </row>
    <row r="666" spans="3:8" ht="12.75">
      <c r="C666" s="29"/>
      <c r="D666" s="71"/>
      <c r="E666" s="29"/>
      <c r="F666" s="29"/>
      <c r="G666" s="69"/>
      <c r="H666" s="28"/>
    </row>
    <row r="667" spans="3:8" ht="12.75">
      <c r="C667" s="29"/>
      <c r="D667" s="71"/>
      <c r="E667" s="29"/>
      <c r="F667" s="29"/>
      <c r="G667" s="69"/>
      <c r="H667" s="28"/>
    </row>
    <row r="668" spans="3:8" ht="12.75">
      <c r="C668" s="29"/>
      <c r="D668" s="71"/>
      <c r="E668" s="29"/>
      <c r="F668" s="29"/>
      <c r="G668" s="69"/>
      <c r="H668" s="28"/>
    </row>
    <row r="669" spans="3:8" ht="12.75">
      <c r="C669" s="29"/>
      <c r="D669" s="71"/>
      <c r="E669" s="29"/>
      <c r="F669" s="29"/>
      <c r="G669" s="69"/>
      <c r="H669" s="28"/>
    </row>
    <row r="670" spans="3:8" ht="12.75">
      <c r="C670" s="29"/>
      <c r="D670" s="71"/>
      <c r="E670" s="29"/>
      <c r="F670" s="29"/>
      <c r="G670" s="69"/>
      <c r="H670" s="28"/>
    </row>
    <row r="671" spans="3:8" ht="12.75">
      <c r="C671" s="29"/>
      <c r="D671" s="71"/>
      <c r="E671" s="29"/>
      <c r="F671" s="29"/>
      <c r="G671" s="69"/>
      <c r="H671" s="28"/>
    </row>
    <row r="672" spans="3:8" ht="12.75">
      <c r="C672" s="29"/>
      <c r="D672" s="71"/>
      <c r="E672" s="29"/>
      <c r="F672" s="29"/>
      <c r="G672" s="69"/>
      <c r="H672" s="28"/>
    </row>
    <row r="673" spans="3:8" ht="12.75">
      <c r="C673" s="29"/>
      <c r="D673" s="71"/>
      <c r="E673" s="29"/>
      <c r="F673" s="29"/>
      <c r="G673" s="69"/>
      <c r="H673" s="28"/>
    </row>
    <row r="674" spans="3:8" ht="12.75">
      <c r="C674" s="29"/>
      <c r="D674" s="71"/>
      <c r="E674" s="29"/>
      <c r="F674" s="29"/>
      <c r="G674" s="69"/>
      <c r="H674" s="28"/>
    </row>
    <row r="675" spans="3:8" ht="12.75">
      <c r="C675" s="29"/>
      <c r="D675" s="71"/>
      <c r="E675" s="29"/>
      <c r="F675" s="29"/>
      <c r="G675" s="69"/>
      <c r="H675" s="28"/>
    </row>
    <row r="676" spans="3:8" ht="12.75">
      <c r="C676" s="29"/>
      <c r="D676" s="71"/>
      <c r="E676" s="29"/>
      <c r="F676" s="29"/>
      <c r="G676" s="69"/>
      <c r="H676" s="28"/>
    </row>
    <row r="677" spans="3:8" ht="12.75">
      <c r="C677" s="29"/>
      <c r="D677" s="71"/>
      <c r="E677" s="29"/>
      <c r="F677" s="29"/>
      <c r="G677" s="69"/>
      <c r="H677" s="28"/>
    </row>
    <row r="678" spans="3:8" ht="12.75">
      <c r="C678" s="29"/>
      <c r="D678" s="71"/>
      <c r="E678" s="29"/>
      <c r="F678" s="29"/>
      <c r="G678" s="69"/>
      <c r="H678" s="28"/>
    </row>
    <row r="679" spans="3:8" ht="12.75">
      <c r="C679" s="29"/>
      <c r="D679" s="71"/>
      <c r="E679" s="29"/>
      <c r="F679" s="29"/>
      <c r="G679" s="69"/>
      <c r="H679" s="28"/>
    </row>
    <row r="680" spans="3:8" ht="12.75">
      <c r="C680" s="29"/>
      <c r="D680" s="71"/>
      <c r="E680" s="29"/>
      <c r="F680" s="29"/>
      <c r="G680" s="69"/>
      <c r="H680" s="28"/>
    </row>
    <row r="681" spans="3:8" ht="12.75">
      <c r="C681" s="29"/>
      <c r="D681" s="71"/>
      <c r="E681" s="29"/>
      <c r="F681" s="29"/>
      <c r="G681" s="69"/>
      <c r="H681" s="28"/>
    </row>
    <row r="682" spans="3:8" ht="12.75">
      <c r="C682" s="29"/>
      <c r="D682" s="71"/>
      <c r="E682" s="29"/>
      <c r="F682" s="29"/>
      <c r="G682" s="69"/>
      <c r="H682" s="28"/>
    </row>
    <row r="683" spans="3:8" ht="12.75">
      <c r="C683" s="29"/>
      <c r="D683" s="71"/>
      <c r="E683" s="29"/>
      <c r="F683" s="29"/>
      <c r="G683" s="69"/>
      <c r="H683" s="28"/>
    </row>
    <row r="684" spans="3:8" ht="12.75">
      <c r="C684" s="29"/>
      <c r="D684" s="71"/>
      <c r="E684" s="29"/>
      <c r="F684" s="29"/>
      <c r="G684" s="69"/>
      <c r="H684" s="28"/>
    </row>
    <row r="685" spans="3:8" ht="12.75">
      <c r="C685" s="29"/>
      <c r="D685" s="71"/>
      <c r="E685" s="29"/>
      <c r="F685" s="29"/>
      <c r="G685" s="69"/>
      <c r="H685" s="28"/>
    </row>
    <row r="686" spans="3:8" ht="12.75">
      <c r="C686" s="29"/>
      <c r="D686" s="71"/>
      <c r="E686" s="29"/>
      <c r="F686" s="29"/>
      <c r="G686" s="69"/>
      <c r="H686" s="28"/>
    </row>
    <row r="687" spans="3:8" ht="12.75">
      <c r="C687" s="29"/>
      <c r="D687" s="71"/>
      <c r="E687" s="29"/>
      <c r="F687" s="29"/>
      <c r="G687" s="69"/>
      <c r="H687" s="28"/>
    </row>
    <row r="688" spans="3:8" ht="12.75">
      <c r="C688" s="29"/>
      <c r="D688" s="71"/>
      <c r="E688" s="29"/>
      <c r="F688" s="29"/>
      <c r="G688" s="69"/>
      <c r="H688" s="28"/>
    </row>
    <row r="689" spans="3:8" ht="12.75">
      <c r="C689" s="29"/>
      <c r="D689" s="71"/>
      <c r="E689" s="29"/>
      <c r="F689" s="29"/>
      <c r="G689" s="69"/>
      <c r="H689" s="28"/>
    </row>
    <row r="690" spans="3:8" ht="12.75">
      <c r="C690" s="29"/>
      <c r="D690" s="71"/>
      <c r="E690" s="29"/>
      <c r="F690" s="29"/>
      <c r="G690" s="69"/>
      <c r="H690" s="28"/>
    </row>
    <row r="691" spans="3:8" ht="12.75">
      <c r="C691" s="29"/>
      <c r="D691" s="71"/>
      <c r="E691" s="29"/>
      <c r="F691" s="29"/>
      <c r="G691" s="69"/>
      <c r="H691" s="28"/>
    </row>
    <row r="692" spans="3:8" ht="12.75">
      <c r="C692" s="29"/>
      <c r="D692" s="71"/>
      <c r="E692" s="29"/>
      <c r="F692" s="29"/>
      <c r="G692" s="69"/>
      <c r="H692" s="28"/>
    </row>
    <row r="693" spans="3:8" ht="12.75">
      <c r="C693" s="29"/>
      <c r="D693" s="71"/>
      <c r="E693" s="29"/>
      <c r="F693" s="29"/>
      <c r="G693" s="69"/>
      <c r="H693" s="28"/>
    </row>
    <row r="694" spans="3:8" ht="12.75">
      <c r="C694" s="29"/>
      <c r="D694" s="71"/>
      <c r="E694" s="29"/>
      <c r="F694" s="29"/>
      <c r="G694" s="69"/>
      <c r="H694" s="28"/>
    </row>
    <row r="695" spans="3:8" ht="12.75">
      <c r="C695" s="29"/>
      <c r="D695" s="71"/>
      <c r="E695" s="29"/>
      <c r="F695" s="29"/>
      <c r="G695" s="69"/>
      <c r="H695" s="28"/>
    </row>
    <row r="696" spans="3:8" ht="12.75">
      <c r="C696" s="29"/>
      <c r="D696" s="71"/>
      <c r="E696" s="29"/>
      <c r="F696" s="29"/>
      <c r="G696" s="69"/>
      <c r="H696" s="28"/>
    </row>
    <row r="697" spans="3:8" ht="12.75">
      <c r="C697" s="29"/>
      <c r="D697" s="71"/>
      <c r="E697" s="29"/>
      <c r="F697" s="29"/>
      <c r="G697" s="69"/>
      <c r="H697" s="28"/>
    </row>
    <row r="698" spans="3:8" ht="12.75">
      <c r="C698" s="29"/>
      <c r="D698" s="71"/>
      <c r="E698" s="29"/>
      <c r="F698" s="29"/>
      <c r="G698" s="69"/>
      <c r="H698" s="28"/>
    </row>
    <row r="699" spans="3:8" ht="12.75">
      <c r="C699" s="29"/>
      <c r="D699" s="71"/>
      <c r="E699" s="29"/>
      <c r="F699" s="29"/>
      <c r="G699" s="69"/>
      <c r="H699" s="28"/>
    </row>
    <row r="700" spans="3:8" ht="12.75">
      <c r="C700" s="29"/>
      <c r="D700" s="71"/>
      <c r="E700" s="29"/>
      <c r="F700" s="29"/>
      <c r="G700" s="69"/>
      <c r="H700" s="28"/>
    </row>
    <row r="701" spans="3:8" ht="12.75">
      <c r="C701" s="29"/>
      <c r="D701" s="71"/>
      <c r="E701" s="29"/>
      <c r="F701" s="29"/>
      <c r="G701" s="69"/>
      <c r="H701" s="28"/>
    </row>
    <row r="702" spans="3:8" ht="12.75">
      <c r="C702" s="29"/>
      <c r="D702" s="71"/>
      <c r="E702" s="29"/>
      <c r="F702" s="29"/>
      <c r="G702" s="69"/>
      <c r="H702" s="28"/>
    </row>
    <row r="703" spans="3:8" ht="12.75">
      <c r="C703" s="29"/>
      <c r="D703" s="71"/>
      <c r="E703" s="29"/>
      <c r="F703" s="29"/>
      <c r="G703" s="69"/>
      <c r="H703" s="28"/>
    </row>
    <row r="704" spans="3:8" ht="12.75">
      <c r="C704" s="29"/>
      <c r="D704" s="71"/>
      <c r="E704" s="29"/>
      <c r="F704" s="29"/>
      <c r="G704" s="69"/>
      <c r="H704" s="28"/>
    </row>
    <row r="705" spans="3:8" ht="12.75">
      <c r="C705" s="29"/>
      <c r="D705" s="71"/>
      <c r="E705" s="29"/>
      <c r="F705" s="29"/>
      <c r="G705" s="69"/>
      <c r="H705" s="28"/>
    </row>
    <row r="706" spans="3:8" ht="12.75">
      <c r="C706" s="29"/>
      <c r="D706" s="71"/>
      <c r="E706" s="29"/>
      <c r="F706" s="29"/>
      <c r="G706" s="69"/>
      <c r="H706" s="28"/>
    </row>
    <row r="707" spans="3:8" ht="12.75">
      <c r="C707" s="29"/>
      <c r="D707" s="71"/>
      <c r="E707" s="29"/>
      <c r="F707" s="29"/>
      <c r="G707" s="69"/>
      <c r="H707" s="28"/>
    </row>
    <row r="708" spans="3:8" ht="12.75">
      <c r="C708" s="29"/>
      <c r="D708" s="71"/>
      <c r="E708" s="29"/>
      <c r="F708" s="29"/>
      <c r="G708" s="69"/>
      <c r="H708" s="28"/>
    </row>
    <row r="709" spans="3:8" ht="12.75">
      <c r="C709" s="29"/>
      <c r="D709" s="71"/>
      <c r="E709" s="29"/>
      <c r="F709" s="29"/>
      <c r="G709" s="69"/>
      <c r="H709" s="28"/>
    </row>
    <row r="710" spans="3:8" ht="12.75">
      <c r="C710" s="29"/>
      <c r="D710" s="71"/>
      <c r="E710" s="29"/>
      <c r="F710" s="29"/>
      <c r="G710" s="69"/>
      <c r="H710" s="28"/>
    </row>
    <row r="711" spans="3:8" ht="12.75">
      <c r="C711" s="29"/>
      <c r="D711" s="71"/>
      <c r="E711" s="29"/>
      <c r="F711" s="29"/>
      <c r="G711" s="69"/>
      <c r="H711" s="28"/>
    </row>
    <row r="712" spans="3:8" ht="12.75">
      <c r="C712" s="29"/>
      <c r="D712" s="71"/>
      <c r="E712" s="29"/>
      <c r="F712" s="29"/>
      <c r="G712" s="69"/>
      <c r="H712" s="28"/>
    </row>
    <row r="713" spans="3:8" ht="12.75">
      <c r="C713" s="29"/>
      <c r="D713" s="71"/>
      <c r="E713" s="29"/>
      <c r="F713" s="29"/>
      <c r="G713" s="69"/>
      <c r="H713" s="28"/>
    </row>
    <row r="714" spans="3:8" ht="12.75">
      <c r="C714" s="29"/>
      <c r="D714" s="71"/>
      <c r="E714" s="29"/>
      <c r="F714" s="29"/>
      <c r="G714" s="69"/>
      <c r="H714" s="28"/>
    </row>
    <row r="715" spans="3:8" ht="12.75">
      <c r="C715" s="29"/>
      <c r="D715" s="71"/>
      <c r="E715" s="29"/>
      <c r="F715" s="29"/>
      <c r="G715" s="69"/>
      <c r="H715" s="28"/>
    </row>
    <row r="716" spans="3:8" ht="12.75">
      <c r="C716" s="29"/>
      <c r="D716" s="71"/>
      <c r="E716" s="29"/>
      <c r="F716" s="29"/>
      <c r="G716" s="69"/>
      <c r="H716" s="28"/>
    </row>
    <row r="717" spans="3:8" ht="12.75">
      <c r="C717" s="29"/>
      <c r="D717" s="71"/>
      <c r="E717" s="29"/>
      <c r="F717" s="29"/>
      <c r="G717" s="69"/>
      <c r="H717" s="28"/>
    </row>
    <row r="718" spans="3:8" ht="12.75">
      <c r="C718" s="29"/>
      <c r="D718" s="71"/>
      <c r="E718" s="29"/>
      <c r="F718" s="29"/>
      <c r="G718" s="69"/>
      <c r="H718" s="28"/>
    </row>
    <row r="719" spans="3:8" ht="12.75">
      <c r="C719" s="29"/>
      <c r="D719" s="71"/>
      <c r="E719" s="29"/>
      <c r="F719" s="29"/>
      <c r="G719" s="69"/>
      <c r="H719" s="28"/>
    </row>
    <row r="720" spans="3:8" ht="12.75">
      <c r="C720" s="29"/>
      <c r="D720" s="71"/>
      <c r="E720" s="29"/>
      <c r="F720" s="29"/>
      <c r="G720" s="69"/>
      <c r="H720" s="28"/>
    </row>
    <row r="721" spans="3:8" ht="12.75">
      <c r="C721" s="29"/>
      <c r="D721" s="71"/>
      <c r="E721" s="29"/>
      <c r="F721" s="29"/>
      <c r="G721" s="69"/>
      <c r="H721" s="28"/>
    </row>
    <row r="722" spans="3:8" ht="12.75">
      <c r="C722" s="29"/>
      <c r="D722" s="71"/>
      <c r="E722" s="29"/>
      <c r="F722" s="29"/>
      <c r="G722" s="69"/>
      <c r="H722" s="28"/>
    </row>
    <row r="723" spans="3:8" ht="12.75">
      <c r="C723" s="29"/>
      <c r="D723" s="71"/>
      <c r="E723" s="29"/>
      <c r="F723" s="29"/>
      <c r="G723" s="69"/>
      <c r="H723" s="28"/>
    </row>
    <row r="724" spans="3:8" ht="12.75">
      <c r="C724" s="29"/>
      <c r="D724" s="71"/>
      <c r="E724" s="29"/>
      <c r="F724" s="29"/>
      <c r="G724" s="69"/>
      <c r="H724" s="28"/>
    </row>
    <row r="725" spans="3:8" ht="12.75">
      <c r="C725" s="29"/>
      <c r="D725" s="71"/>
      <c r="E725" s="29"/>
      <c r="F725" s="29"/>
      <c r="G725" s="69"/>
      <c r="H725" s="28"/>
    </row>
    <row r="726" spans="3:8" ht="12.75">
      <c r="C726" s="29"/>
      <c r="D726" s="71"/>
      <c r="E726" s="29"/>
      <c r="F726" s="29"/>
      <c r="G726" s="69"/>
      <c r="H726" s="28"/>
    </row>
    <row r="727" spans="3:8" ht="12.75">
      <c r="C727" s="29"/>
      <c r="D727" s="71"/>
      <c r="E727" s="29"/>
      <c r="F727" s="29"/>
      <c r="G727" s="69"/>
      <c r="H727" s="28"/>
    </row>
    <row r="728" spans="3:8" ht="12.75">
      <c r="C728" s="29"/>
      <c r="D728" s="71"/>
      <c r="E728" s="29"/>
      <c r="F728" s="29"/>
      <c r="G728" s="69"/>
      <c r="H728" s="28"/>
    </row>
    <row r="729" spans="3:8" ht="12.75">
      <c r="C729" s="29"/>
      <c r="D729" s="71"/>
      <c r="E729" s="29"/>
      <c r="F729" s="29"/>
      <c r="G729" s="69"/>
      <c r="H729" s="28"/>
    </row>
    <row r="730" spans="3:8" ht="12.75">
      <c r="C730" s="29"/>
      <c r="D730" s="71"/>
      <c r="E730" s="29"/>
      <c r="F730" s="29"/>
      <c r="G730" s="69"/>
      <c r="H730" s="28"/>
    </row>
    <row r="731" spans="3:8" ht="12.75">
      <c r="C731" s="29"/>
      <c r="D731" s="71"/>
      <c r="E731" s="29"/>
      <c r="F731" s="29"/>
      <c r="G731" s="69"/>
      <c r="H731" s="28"/>
    </row>
    <row r="732" spans="3:8" ht="12.75">
      <c r="C732" s="29"/>
      <c r="D732" s="71"/>
      <c r="E732" s="29"/>
      <c r="F732" s="29"/>
      <c r="G732" s="69"/>
      <c r="H732" s="28"/>
    </row>
    <row r="733" spans="3:8" ht="12.75">
      <c r="C733" s="29"/>
      <c r="D733" s="71"/>
      <c r="E733" s="29"/>
      <c r="F733" s="29"/>
      <c r="G733" s="69"/>
      <c r="H733" s="28"/>
    </row>
    <row r="734" spans="3:8" ht="12.75">
      <c r="C734" s="29"/>
      <c r="D734" s="71"/>
      <c r="E734" s="29"/>
      <c r="F734" s="29"/>
      <c r="G734" s="69"/>
      <c r="H734" s="28"/>
    </row>
    <row r="735" spans="3:8" ht="12.75">
      <c r="C735" s="29"/>
      <c r="D735" s="71"/>
      <c r="E735" s="29"/>
      <c r="F735" s="29"/>
      <c r="G735" s="69"/>
      <c r="H735" s="28"/>
    </row>
    <row r="736" spans="3:8" ht="12.75">
      <c r="C736" s="29"/>
      <c r="D736" s="71"/>
      <c r="E736" s="29"/>
      <c r="F736" s="29"/>
      <c r="G736" s="69"/>
      <c r="H736" s="28"/>
    </row>
    <row r="737" spans="3:8" ht="12.75">
      <c r="C737" s="29"/>
      <c r="D737" s="71"/>
      <c r="E737" s="29"/>
      <c r="F737" s="29"/>
      <c r="G737" s="69"/>
      <c r="H737" s="28"/>
    </row>
    <row r="738" spans="3:8" ht="12.75">
      <c r="C738" s="29"/>
      <c r="D738" s="71"/>
      <c r="E738" s="29"/>
      <c r="F738" s="29"/>
      <c r="G738" s="69"/>
      <c r="H738" s="28"/>
    </row>
    <row r="739" spans="3:8" ht="12.75">
      <c r="C739" s="29"/>
      <c r="D739" s="71"/>
      <c r="E739" s="29"/>
      <c r="F739" s="29"/>
      <c r="G739" s="69"/>
      <c r="H739" s="28"/>
    </row>
    <row r="740" spans="3:8" ht="12.75">
      <c r="C740" s="29"/>
      <c r="D740" s="71"/>
      <c r="E740" s="29"/>
      <c r="F740" s="29"/>
      <c r="G740" s="69"/>
      <c r="H740" s="28"/>
    </row>
    <row r="741" spans="3:8" ht="12.75">
      <c r="C741" s="29"/>
      <c r="D741" s="71"/>
      <c r="E741" s="29"/>
      <c r="F741" s="29"/>
      <c r="G741" s="69"/>
      <c r="H741" s="28"/>
    </row>
    <row r="742" spans="3:8" ht="12.75">
      <c r="C742" s="29"/>
      <c r="D742" s="71"/>
      <c r="E742" s="29"/>
      <c r="F742" s="29"/>
      <c r="G742" s="69"/>
      <c r="H742" s="28"/>
    </row>
    <row r="743" spans="3:8" ht="12.75">
      <c r="C743" s="29"/>
      <c r="D743" s="71"/>
      <c r="E743" s="29"/>
      <c r="F743" s="29"/>
      <c r="G743" s="69"/>
      <c r="H743" s="28"/>
    </row>
    <row r="744" spans="3:8" ht="12.75">
      <c r="C744" s="29"/>
      <c r="D744" s="71"/>
      <c r="E744" s="29"/>
      <c r="F744" s="29"/>
      <c r="G744" s="69"/>
      <c r="H744" s="28"/>
    </row>
    <row r="745" spans="3:8" ht="12.75">
      <c r="C745" s="29"/>
      <c r="D745" s="71"/>
      <c r="E745" s="29"/>
      <c r="F745" s="29"/>
      <c r="G745" s="69"/>
      <c r="H745" s="28"/>
    </row>
    <row r="746" spans="3:8" ht="12.75">
      <c r="C746" s="29"/>
      <c r="D746" s="71"/>
      <c r="E746" s="29"/>
      <c r="F746" s="29"/>
      <c r="G746" s="69"/>
      <c r="H746" s="28"/>
    </row>
    <row r="747" spans="3:8" ht="12.75">
      <c r="C747" s="29"/>
      <c r="D747" s="71"/>
      <c r="E747" s="29"/>
      <c r="F747" s="29"/>
      <c r="G747" s="69"/>
      <c r="H747" s="28"/>
    </row>
    <row r="748" spans="3:8" ht="12.75">
      <c r="C748" s="29"/>
      <c r="D748" s="71"/>
      <c r="E748" s="29"/>
      <c r="F748" s="29"/>
      <c r="G748" s="69"/>
      <c r="H748" s="28"/>
    </row>
    <row r="749" spans="3:8" ht="12.75">
      <c r="C749" s="29"/>
      <c r="D749" s="71"/>
      <c r="E749" s="29"/>
      <c r="F749" s="29"/>
      <c r="G749" s="69"/>
      <c r="H749" s="28"/>
    </row>
    <row r="750" spans="3:8" ht="12.75">
      <c r="C750" s="29"/>
      <c r="D750" s="71"/>
      <c r="E750" s="29"/>
      <c r="F750" s="29"/>
      <c r="G750" s="69"/>
      <c r="H750" s="28"/>
    </row>
    <row r="751" spans="3:8" ht="12.75">
      <c r="C751" s="29"/>
      <c r="D751" s="71"/>
      <c r="E751" s="29"/>
      <c r="F751" s="29"/>
      <c r="G751" s="69"/>
      <c r="H751" s="28"/>
    </row>
    <row r="752" spans="3:8" ht="12.75">
      <c r="C752" s="29"/>
      <c r="D752" s="71"/>
      <c r="E752" s="29"/>
      <c r="F752" s="29"/>
      <c r="G752" s="69"/>
      <c r="H752" s="28"/>
    </row>
    <row r="753" spans="3:8" ht="12.75">
      <c r="C753" s="29"/>
      <c r="D753" s="71"/>
      <c r="E753" s="29"/>
      <c r="F753" s="29"/>
      <c r="G753" s="69"/>
      <c r="H753" s="28"/>
    </row>
    <row r="754" spans="3:8" ht="12.75">
      <c r="C754" s="29"/>
      <c r="D754" s="71"/>
      <c r="E754" s="29"/>
      <c r="F754" s="29"/>
      <c r="G754" s="69"/>
      <c r="H754" s="28"/>
    </row>
    <row r="755" spans="3:8" ht="12.75">
      <c r="C755" s="29"/>
      <c r="D755" s="71"/>
      <c r="E755" s="29"/>
      <c r="F755" s="29"/>
      <c r="G755" s="69"/>
      <c r="H755" s="28"/>
    </row>
    <row r="756" spans="3:8" ht="12.75">
      <c r="C756" s="29"/>
      <c r="D756" s="71"/>
      <c r="E756" s="29"/>
      <c r="F756" s="29"/>
      <c r="G756" s="69"/>
      <c r="H756" s="28"/>
    </row>
    <row r="757" spans="3:8" ht="12.75">
      <c r="C757" s="29"/>
      <c r="D757" s="71"/>
      <c r="E757" s="29"/>
      <c r="F757" s="29"/>
      <c r="G757" s="69"/>
      <c r="H757" s="28"/>
    </row>
    <row r="758" spans="3:8" ht="12.75">
      <c r="C758" s="29"/>
      <c r="D758" s="71"/>
      <c r="E758" s="29"/>
      <c r="F758" s="29"/>
      <c r="G758" s="69"/>
      <c r="H758" s="28"/>
    </row>
    <row r="759" spans="3:8" ht="12.75">
      <c r="C759" s="29"/>
      <c r="D759" s="71"/>
      <c r="E759" s="29"/>
      <c r="F759" s="29"/>
      <c r="G759" s="69"/>
      <c r="H759" s="28"/>
    </row>
    <row r="760" spans="3:8" ht="12.75">
      <c r="C760" s="29"/>
      <c r="D760" s="71"/>
      <c r="E760" s="29"/>
      <c r="F760" s="29"/>
      <c r="G760" s="69"/>
      <c r="H760" s="28"/>
    </row>
    <row r="761" spans="3:8" ht="12.75">
      <c r="C761" s="29"/>
      <c r="D761" s="71"/>
      <c r="E761" s="29"/>
      <c r="F761" s="29"/>
      <c r="G761" s="69"/>
      <c r="H761" s="28"/>
    </row>
    <row r="762" spans="3:8" ht="12.75">
      <c r="C762" s="29"/>
      <c r="D762" s="71"/>
      <c r="E762" s="29"/>
      <c r="F762" s="29"/>
      <c r="G762" s="69"/>
      <c r="H762" s="28"/>
    </row>
    <row r="763" spans="3:8" ht="12.75">
      <c r="C763" s="29"/>
      <c r="D763" s="71"/>
      <c r="E763" s="29"/>
      <c r="F763" s="29"/>
      <c r="G763" s="69"/>
      <c r="H763" s="28"/>
    </row>
    <row r="764" spans="3:8" ht="12.75">
      <c r="C764" s="29"/>
      <c r="D764" s="71"/>
      <c r="E764" s="29"/>
      <c r="F764" s="29"/>
      <c r="G764" s="69"/>
      <c r="H764" s="28"/>
    </row>
    <row r="765" spans="3:8" ht="12.75">
      <c r="C765" s="29"/>
      <c r="D765" s="71"/>
      <c r="E765" s="29"/>
      <c r="F765" s="29"/>
      <c r="G765" s="69"/>
      <c r="H765" s="28"/>
    </row>
    <row r="766" spans="3:8" ht="12.75">
      <c r="C766" s="29"/>
      <c r="D766" s="71"/>
      <c r="E766" s="29"/>
      <c r="F766" s="29"/>
      <c r="G766" s="69"/>
      <c r="H766" s="28"/>
    </row>
    <row r="767" spans="3:8" ht="12.75">
      <c r="C767" s="29"/>
      <c r="D767" s="71"/>
      <c r="E767" s="29"/>
      <c r="F767" s="29"/>
      <c r="G767" s="69"/>
      <c r="H767" s="28"/>
    </row>
    <row r="768" spans="3:8" ht="12.75">
      <c r="C768" s="29"/>
      <c r="D768" s="71"/>
      <c r="E768" s="29"/>
      <c r="F768" s="29"/>
      <c r="G768" s="69"/>
      <c r="H768" s="28"/>
    </row>
    <row r="769" spans="3:8" ht="12.75">
      <c r="C769" s="29"/>
      <c r="D769" s="71"/>
      <c r="E769" s="29"/>
      <c r="F769" s="29"/>
      <c r="G769" s="69"/>
      <c r="H769" s="28"/>
    </row>
    <row r="770" spans="3:8" ht="12.75">
      <c r="C770" s="29"/>
      <c r="D770" s="71"/>
      <c r="E770" s="29"/>
      <c r="F770" s="29"/>
      <c r="G770" s="69"/>
      <c r="H770" s="28"/>
    </row>
    <row r="771" spans="3:8" ht="12.75">
      <c r="C771" s="29"/>
      <c r="D771" s="71"/>
      <c r="E771" s="29"/>
      <c r="F771" s="29"/>
      <c r="G771" s="69"/>
      <c r="H771" s="28"/>
    </row>
    <row r="772" spans="3:8" ht="12.75">
      <c r="C772" s="29"/>
      <c r="D772" s="71"/>
      <c r="E772" s="29"/>
      <c r="F772" s="29"/>
      <c r="G772" s="69"/>
      <c r="H772" s="28"/>
    </row>
    <row r="773" spans="3:8" ht="12.75">
      <c r="C773" s="29"/>
      <c r="D773" s="71"/>
      <c r="E773" s="29"/>
      <c r="F773" s="29"/>
      <c r="G773" s="69"/>
      <c r="H773" s="28"/>
    </row>
    <row r="774" spans="3:8" ht="12.75">
      <c r="C774" s="29"/>
      <c r="D774" s="71"/>
      <c r="E774" s="29"/>
      <c r="F774" s="29"/>
      <c r="G774" s="69"/>
      <c r="H774" s="28"/>
    </row>
    <row r="775" spans="3:8" ht="12.75">
      <c r="C775" s="29"/>
      <c r="D775" s="71"/>
      <c r="E775" s="29"/>
      <c r="F775" s="29"/>
      <c r="G775" s="69"/>
      <c r="H775" s="28"/>
    </row>
    <row r="776" spans="3:8" ht="12.75">
      <c r="C776" s="29"/>
      <c r="D776" s="71"/>
      <c r="E776" s="29"/>
      <c r="F776" s="29"/>
      <c r="G776" s="69"/>
      <c r="H776" s="28"/>
    </row>
    <row r="777" spans="3:8" ht="12.75">
      <c r="C777" s="29"/>
      <c r="D777" s="71"/>
      <c r="E777" s="29"/>
      <c r="F777" s="29"/>
      <c r="G777" s="69"/>
      <c r="H777" s="28"/>
    </row>
    <row r="778" spans="3:8" ht="12.75">
      <c r="C778" s="29"/>
      <c r="D778" s="71"/>
      <c r="E778" s="29"/>
      <c r="F778" s="29"/>
      <c r="G778" s="69"/>
      <c r="H778" s="28"/>
    </row>
    <row r="779" spans="3:8" ht="12.75">
      <c r="C779" s="29"/>
      <c r="D779" s="71"/>
      <c r="E779" s="29"/>
      <c r="F779" s="29"/>
      <c r="G779" s="69"/>
      <c r="H779" s="28"/>
    </row>
    <row r="780" spans="3:8" ht="12.75">
      <c r="C780" s="29"/>
      <c r="D780" s="71"/>
      <c r="E780" s="29"/>
      <c r="F780" s="29"/>
      <c r="G780" s="69"/>
      <c r="H780" s="28"/>
    </row>
    <row r="781" spans="3:8" ht="12.75">
      <c r="C781" s="29"/>
      <c r="D781" s="71"/>
      <c r="E781" s="29"/>
      <c r="F781" s="29"/>
      <c r="G781" s="69"/>
      <c r="H781" s="28"/>
    </row>
    <row r="782" spans="3:8" ht="12.75">
      <c r="C782" s="29"/>
      <c r="D782" s="71"/>
      <c r="E782" s="29"/>
      <c r="F782" s="29"/>
      <c r="G782" s="69"/>
      <c r="H782" s="28"/>
    </row>
    <row r="783" spans="3:8" ht="12.75">
      <c r="C783" s="29"/>
      <c r="D783" s="71"/>
      <c r="E783" s="29"/>
      <c r="F783" s="29"/>
      <c r="G783" s="69"/>
      <c r="H783" s="28"/>
    </row>
    <row r="784" spans="3:8" ht="12.75">
      <c r="C784" s="29"/>
      <c r="D784" s="71"/>
      <c r="E784" s="29"/>
      <c r="F784" s="29"/>
      <c r="G784" s="69"/>
      <c r="H784" s="28"/>
    </row>
    <row r="785" spans="3:8" ht="12.75">
      <c r="C785" s="29"/>
      <c r="D785" s="71"/>
      <c r="E785" s="29"/>
      <c r="F785" s="29"/>
      <c r="G785" s="69"/>
      <c r="H785" s="28"/>
    </row>
    <row r="786" spans="3:8" ht="12.75">
      <c r="C786" s="29"/>
      <c r="D786" s="71"/>
      <c r="E786" s="29"/>
      <c r="F786" s="29"/>
      <c r="G786" s="69"/>
      <c r="H786" s="28"/>
    </row>
    <row r="787" spans="3:8" ht="12.75">
      <c r="C787" s="29"/>
      <c r="D787" s="71"/>
      <c r="E787" s="29"/>
      <c r="F787" s="29"/>
      <c r="G787" s="69"/>
      <c r="H787" s="28"/>
    </row>
    <row r="788" spans="3:8" ht="12.75">
      <c r="C788" s="29"/>
      <c r="D788" s="71"/>
      <c r="E788" s="29"/>
      <c r="F788" s="29"/>
      <c r="G788" s="69"/>
      <c r="H788" s="28"/>
    </row>
    <row r="789" spans="3:8" ht="12.75">
      <c r="C789" s="29"/>
      <c r="D789" s="71"/>
      <c r="E789" s="29"/>
      <c r="F789" s="29"/>
      <c r="G789" s="69"/>
      <c r="H789" s="28"/>
    </row>
    <row r="790" spans="3:8" ht="12.75">
      <c r="C790" s="29"/>
      <c r="D790" s="71"/>
      <c r="E790" s="29"/>
      <c r="F790" s="29"/>
      <c r="G790" s="69"/>
      <c r="H790" s="28"/>
    </row>
    <row r="791" spans="3:8" ht="12.75">
      <c r="C791" s="29"/>
      <c r="D791" s="71"/>
      <c r="E791" s="29"/>
      <c r="F791" s="29"/>
      <c r="G791" s="69"/>
      <c r="H791" s="28"/>
    </row>
    <row r="792" spans="3:8" ht="12.75">
      <c r="C792" s="29"/>
      <c r="D792" s="71"/>
      <c r="E792" s="29"/>
      <c r="F792" s="29"/>
      <c r="G792" s="69"/>
      <c r="H792" s="28"/>
    </row>
    <row r="793" spans="3:8" ht="12.75">
      <c r="C793" s="29"/>
      <c r="D793" s="71"/>
      <c r="E793" s="29"/>
      <c r="F793" s="29"/>
      <c r="G793" s="69"/>
      <c r="H793" s="28"/>
    </row>
    <row r="794" spans="3:8" ht="12.75">
      <c r="C794" s="29"/>
      <c r="D794" s="71"/>
      <c r="E794" s="29"/>
      <c r="F794" s="29"/>
      <c r="G794" s="69"/>
      <c r="H794" s="28"/>
    </row>
    <row r="795" spans="3:8" ht="12.75">
      <c r="C795" s="29"/>
      <c r="D795" s="71"/>
      <c r="E795" s="29"/>
      <c r="F795" s="29"/>
      <c r="G795" s="69"/>
      <c r="H795" s="28"/>
    </row>
    <row r="796" spans="3:8" ht="12.75">
      <c r="C796" s="29"/>
      <c r="D796" s="71"/>
      <c r="E796" s="29"/>
      <c r="F796" s="29"/>
      <c r="G796" s="69"/>
      <c r="H796" s="28"/>
    </row>
    <row r="797" spans="3:8" ht="12.75">
      <c r="C797" s="29"/>
      <c r="D797" s="71"/>
      <c r="E797" s="29"/>
      <c r="F797" s="29"/>
      <c r="G797" s="69"/>
      <c r="H797" s="28"/>
    </row>
    <row r="798" spans="3:8" ht="12.75">
      <c r="C798" s="29"/>
      <c r="D798" s="71"/>
      <c r="E798" s="29"/>
      <c r="F798" s="29"/>
      <c r="G798" s="69"/>
      <c r="H798" s="28"/>
    </row>
    <row r="799" spans="3:8" ht="12.75">
      <c r="C799" s="29"/>
      <c r="D799" s="71"/>
      <c r="E799" s="29"/>
      <c r="F799" s="29"/>
      <c r="G799" s="69"/>
      <c r="H799" s="28"/>
    </row>
    <row r="800" spans="3:8" ht="12.75">
      <c r="C800" s="29"/>
      <c r="D800" s="71"/>
      <c r="E800" s="29"/>
      <c r="F800" s="29"/>
      <c r="G800" s="69"/>
      <c r="H800" s="28"/>
    </row>
    <row r="801" spans="3:8" ht="12.75">
      <c r="C801" s="29"/>
      <c r="D801" s="71"/>
      <c r="E801" s="29"/>
      <c r="F801" s="29"/>
      <c r="G801" s="69"/>
      <c r="H801" s="28"/>
    </row>
    <row r="802" spans="3:8" ht="12.75">
      <c r="C802" s="29"/>
      <c r="D802" s="71"/>
      <c r="E802" s="29"/>
      <c r="F802" s="29"/>
      <c r="G802" s="69"/>
      <c r="H802" s="28"/>
    </row>
    <row r="803" spans="3:8" ht="12.75">
      <c r="C803" s="29"/>
      <c r="D803" s="71"/>
      <c r="E803" s="29"/>
      <c r="F803" s="29"/>
      <c r="G803" s="69"/>
      <c r="H803" s="28"/>
    </row>
    <row r="804" spans="3:8" ht="12.75">
      <c r="C804" s="29"/>
      <c r="D804" s="71"/>
      <c r="E804" s="29"/>
      <c r="F804" s="29"/>
      <c r="G804" s="69"/>
      <c r="H804" s="28"/>
    </row>
    <row r="805" spans="3:8" ht="12.75">
      <c r="C805" s="29"/>
      <c r="D805" s="71"/>
      <c r="E805" s="29"/>
      <c r="F805" s="29"/>
      <c r="G805" s="69"/>
      <c r="H805" s="28"/>
    </row>
    <row r="806" spans="3:8" ht="12.75">
      <c r="C806" s="29"/>
      <c r="D806" s="71"/>
      <c r="E806" s="29"/>
      <c r="F806" s="29"/>
      <c r="G806" s="69"/>
      <c r="H806" s="28"/>
    </row>
    <row r="807" spans="3:8" ht="12.75">
      <c r="C807" s="29"/>
      <c r="D807" s="71"/>
      <c r="E807" s="29"/>
      <c r="F807" s="29"/>
      <c r="G807" s="69"/>
      <c r="H807" s="28"/>
    </row>
    <row r="808" spans="3:8" ht="12.75">
      <c r="C808" s="29"/>
      <c r="D808" s="71"/>
      <c r="E808" s="29"/>
      <c r="F808" s="29"/>
      <c r="G808" s="69"/>
      <c r="H808" s="28"/>
    </row>
    <row r="809" spans="3:8" ht="12.75">
      <c r="C809" s="29"/>
      <c r="D809" s="71"/>
      <c r="E809" s="29"/>
      <c r="F809" s="29"/>
      <c r="G809" s="69"/>
      <c r="H809" s="28"/>
    </row>
    <row r="810" spans="3:8" ht="12.75">
      <c r="C810" s="29"/>
      <c r="D810" s="71"/>
      <c r="E810" s="29"/>
      <c r="F810" s="29"/>
      <c r="G810" s="69"/>
      <c r="H810" s="28"/>
    </row>
    <row r="811" spans="3:8" ht="12.75">
      <c r="C811" s="29"/>
      <c r="D811" s="71"/>
      <c r="E811" s="29"/>
      <c r="F811" s="29"/>
      <c r="G811" s="69"/>
      <c r="H811" s="28"/>
    </row>
    <row r="812" spans="3:8" ht="12.75">
      <c r="C812" s="29"/>
      <c r="D812" s="71"/>
      <c r="E812" s="29"/>
      <c r="F812" s="29"/>
      <c r="G812" s="69"/>
      <c r="H812" s="28"/>
    </row>
    <row r="813" spans="3:8" ht="12.75">
      <c r="C813" s="29"/>
      <c r="D813" s="71"/>
      <c r="E813" s="29"/>
      <c r="F813" s="29"/>
      <c r="G813" s="69"/>
      <c r="H813" s="28"/>
    </row>
    <row r="814" spans="3:8" ht="12.75">
      <c r="C814" s="29"/>
      <c r="D814" s="71"/>
      <c r="E814" s="29"/>
      <c r="F814" s="29"/>
      <c r="G814" s="69"/>
      <c r="H814" s="28"/>
    </row>
    <row r="815" spans="3:8" ht="12.75">
      <c r="C815" s="29"/>
      <c r="D815" s="71"/>
      <c r="E815" s="29"/>
      <c r="F815" s="29"/>
      <c r="G815" s="69"/>
      <c r="H815" s="28"/>
    </row>
    <row r="816" spans="3:8" ht="12.75">
      <c r="C816" s="29"/>
      <c r="D816" s="71"/>
      <c r="E816" s="29"/>
      <c r="F816" s="29"/>
      <c r="G816" s="69"/>
      <c r="H816" s="28"/>
    </row>
    <row r="817" spans="3:8" ht="12.75">
      <c r="C817" s="29"/>
      <c r="D817" s="71"/>
      <c r="E817" s="29"/>
      <c r="F817" s="29"/>
      <c r="G817" s="69"/>
      <c r="H817" s="28"/>
    </row>
    <row r="818" spans="3:8" ht="12.75">
      <c r="C818" s="29"/>
      <c r="D818" s="71"/>
      <c r="E818" s="29"/>
      <c r="F818" s="29"/>
      <c r="G818" s="69"/>
      <c r="H818" s="28"/>
    </row>
    <row r="819" spans="3:8" ht="12.75">
      <c r="C819" s="29"/>
      <c r="D819" s="71"/>
      <c r="E819" s="29"/>
      <c r="F819" s="29"/>
      <c r="G819" s="69"/>
      <c r="H819" s="28"/>
    </row>
    <row r="820" spans="3:8" ht="12.75">
      <c r="C820" s="29"/>
      <c r="D820" s="71"/>
      <c r="E820" s="29"/>
      <c r="F820" s="29"/>
      <c r="G820" s="69"/>
      <c r="H820" s="28"/>
    </row>
    <row r="821" spans="3:8" ht="12.75">
      <c r="C821" s="29"/>
      <c r="D821" s="71"/>
      <c r="E821" s="29"/>
      <c r="F821" s="29"/>
      <c r="G821" s="69"/>
      <c r="H821" s="28"/>
    </row>
    <row r="822" spans="3:8" ht="12.75">
      <c r="C822" s="29"/>
      <c r="D822" s="71"/>
      <c r="E822" s="29"/>
      <c r="F822" s="29"/>
      <c r="G822" s="69"/>
      <c r="H822" s="28"/>
    </row>
    <row r="823" spans="3:8" ht="12.75">
      <c r="C823" s="29"/>
      <c r="D823" s="71"/>
      <c r="E823" s="29"/>
      <c r="F823" s="29"/>
      <c r="G823" s="69"/>
      <c r="H823" s="28"/>
    </row>
    <row r="824" spans="3:8" ht="12.75">
      <c r="C824" s="29"/>
      <c r="D824" s="71"/>
      <c r="E824" s="29"/>
      <c r="F824" s="29"/>
      <c r="G824" s="69"/>
      <c r="H824" s="28"/>
    </row>
    <row r="825" spans="3:8" ht="12.75">
      <c r="C825" s="29"/>
      <c r="D825" s="71"/>
      <c r="E825" s="29"/>
      <c r="F825" s="29"/>
      <c r="G825" s="69"/>
      <c r="H825" s="28"/>
    </row>
    <row r="826" spans="3:8" ht="12.75">
      <c r="C826" s="29"/>
      <c r="D826" s="71"/>
      <c r="E826" s="29"/>
      <c r="F826" s="29"/>
      <c r="G826" s="69"/>
      <c r="H826" s="28"/>
    </row>
    <row r="827" spans="3:8" ht="12.75">
      <c r="C827" s="29"/>
      <c r="D827" s="71"/>
      <c r="E827" s="29"/>
      <c r="F827" s="29"/>
      <c r="G827" s="69"/>
      <c r="H827" s="28"/>
    </row>
    <row r="828" spans="3:8" ht="12.75">
      <c r="C828" s="29"/>
      <c r="D828" s="71"/>
      <c r="E828" s="29"/>
      <c r="F828" s="29"/>
      <c r="G828" s="69"/>
      <c r="H828" s="28"/>
    </row>
    <row r="829" spans="3:8" ht="12.75">
      <c r="C829" s="29"/>
      <c r="D829" s="71"/>
      <c r="E829" s="29"/>
      <c r="F829" s="29"/>
      <c r="G829" s="69"/>
      <c r="H829" s="28"/>
    </row>
    <row r="830" spans="3:8" ht="12.75">
      <c r="C830" s="29"/>
      <c r="D830" s="71"/>
      <c r="E830" s="29"/>
      <c r="F830" s="29"/>
      <c r="G830" s="69"/>
      <c r="H830" s="28"/>
    </row>
    <row r="831" spans="3:8" ht="12.75">
      <c r="C831" s="29"/>
      <c r="D831" s="71"/>
      <c r="E831" s="29"/>
      <c r="F831" s="29"/>
      <c r="G831" s="69"/>
      <c r="H831" s="28"/>
    </row>
    <row r="832" spans="3:8" ht="12.75">
      <c r="C832" s="29"/>
      <c r="D832" s="71"/>
      <c r="E832" s="29"/>
      <c r="F832" s="29"/>
      <c r="G832" s="69"/>
      <c r="H832" s="28"/>
    </row>
    <row r="833" spans="3:8" ht="12.75">
      <c r="C833" s="29"/>
      <c r="D833" s="71"/>
      <c r="E833" s="29"/>
      <c r="F833" s="29"/>
      <c r="G833" s="69"/>
      <c r="H833" s="28"/>
    </row>
    <row r="834" spans="3:8" ht="12.75">
      <c r="C834" s="29"/>
      <c r="D834" s="71"/>
      <c r="E834" s="29"/>
      <c r="F834" s="29"/>
      <c r="G834" s="69"/>
      <c r="H834" s="28"/>
    </row>
    <row r="835" spans="3:8" ht="12.75">
      <c r="C835" s="29"/>
      <c r="D835" s="71"/>
      <c r="E835" s="29"/>
      <c r="F835" s="29"/>
      <c r="G835" s="69"/>
      <c r="H835" s="28"/>
    </row>
    <row r="836" spans="3:8" ht="12.75">
      <c r="C836" s="29"/>
      <c r="D836" s="71"/>
      <c r="E836" s="29"/>
      <c r="F836" s="29"/>
      <c r="G836" s="69"/>
      <c r="H836" s="28"/>
    </row>
    <row r="837" spans="3:8" ht="12.75">
      <c r="C837" s="29"/>
      <c r="D837" s="71"/>
      <c r="E837" s="29"/>
      <c r="F837" s="29"/>
      <c r="G837" s="69"/>
      <c r="H837" s="28"/>
    </row>
    <row r="838" spans="3:8" ht="12.75">
      <c r="C838" s="29"/>
      <c r="D838" s="71"/>
      <c r="E838" s="29"/>
      <c r="F838" s="29"/>
      <c r="G838" s="69"/>
      <c r="H838" s="28"/>
    </row>
    <row r="839" spans="3:8" ht="12.75">
      <c r="C839" s="29"/>
      <c r="D839" s="71"/>
      <c r="E839" s="29"/>
      <c r="F839" s="29"/>
      <c r="G839" s="69"/>
      <c r="H839" s="28"/>
    </row>
    <row r="840" spans="3:8" ht="12.75">
      <c r="C840" s="29"/>
      <c r="D840" s="71"/>
      <c r="E840" s="29"/>
      <c r="F840" s="29"/>
      <c r="G840" s="69"/>
      <c r="H840" s="28"/>
    </row>
    <row r="841" spans="3:8" ht="12.75">
      <c r="C841" s="29"/>
      <c r="D841" s="71"/>
      <c r="E841" s="29"/>
      <c r="F841" s="29"/>
      <c r="G841" s="69"/>
      <c r="H841" s="28"/>
    </row>
    <row r="842" spans="3:8" ht="12.75">
      <c r="C842" s="29"/>
      <c r="D842" s="71"/>
      <c r="E842" s="29"/>
      <c r="F842" s="29"/>
      <c r="G842" s="69"/>
      <c r="H842" s="28"/>
    </row>
    <row r="843" spans="3:8" ht="12.75">
      <c r="C843" s="29"/>
      <c r="D843" s="71"/>
      <c r="E843" s="29"/>
      <c r="F843" s="29"/>
      <c r="G843" s="69"/>
      <c r="H843" s="28"/>
    </row>
    <row r="844" spans="3:8" ht="12.75">
      <c r="C844" s="29"/>
      <c r="D844" s="71"/>
      <c r="E844" s="29"/>
      <c r="F844" s="29"/>
      <c r="G844" s="69"/>
      <c r="H844" s="28"/>
    </row>
    <row r="845" spans="3:8" ht="12.75">
      <c r="C845" s="29"/>
      <c r="D845" s="71"/>
      <c r="E845" s="29"/>
      <c r="F845" s="29"/>
      <c r="G845" s="69"/>
      <c r="H845" s="28"/>
    </row>
    <row r="846" spans="3:8" ht="12.75">
      <c r="C846" s="29"/>
      <c r="D846" s="71"/>
      <c r="E846" s="29"/>
      <c r="F846" s="29"/>
      <c r="G846" s="69"/>
      <c r="H846" s="28"/>
    </row>
    <row r="847" spans="3:8" ht="12.75">
      <c r="C847" s="29"/>
      <c r="D847" s="71"/>
      <c r="E847" s="29"/>
      <c r="F847" s="29"/>
      <c r="G847" s="69"/>
      <c r="H847" s="28"/>
    </row>
    <row r="848" spans="3:8" ht="12.75">
      <c r="C848" s="29"/>
      <c r="D848" s="71"/>
      <c r="E848" s="29"/>
      <c r="F848" s="29"/>
      <c r="G848" s="69"/>
      <c r="H848" s="28"/>
    </row>
    <row r="849" spans="3:8" ht="12.75">
      <c r="C849" s="29"/>
      <c r="D849" s="71"/>
      <c r="E849" s="29"/>
      <c r="F849" s="29"/>
      <c r="G849" s="69"/>
      <c r="H849" s="28"/>
    </row>
    <row r="850" spans="3:8" ht="12.75">
      <c r="C850" s="29"/>
      <c r="D850" s="71"/>
      <c r="E850" s="29"/>
      <c r="F850" s="29"/>
      <c r="G850" s="69"/>
      <c r="H850" s="28"/>
    </row>
    <row r="851" spans="3:8" ht="12.75">
      <c r="C851" s="29"/>
      <c r="D851" s="71"/>
      <c r="E851" s="29"/>
      <c r="F851" s="29"/>
      <c r="G851" s="69"/>
      <c r="H851" s="28"/>
    </row>
    <row r="852" spans="3:8" ht="12.75">
      <c r="C852" s="29"/>
      <c r="D852" s="71"/>
      <c r="E852" s="29"/>
      <c r="F852" s="29"/>
      <c r="G852" s="69"/>
      <c r="H852" s="28"/>
    </row>
  </sheetData>
  <sheetProtection selectLockedCells="1"/>
  <protectedRanges>
    <protectedRange password="C6BA" sqref="D8:D36" name="Rango2"/>
    <protectedRange password="C6BA" sqref="D8:D36" name="Rango1"/>
  </protectedRanges>
  <mergeCells count="9">
    <mergeCell ref="B38:C38"/>
    <mergeCell ref="B39:H39"/>
    <mergeCell ref="B41:H41"/>
    <mergeCell ref="B42:H42"/>
    <mergeCell ref="C40:I40"/>
    <mergeCell ref="Q5:Q6"/>
    <mergeCell ref="C3:H3"/>
    <mergeCell ref="C4:H4"/>
    <mergeCell ref="C5:H5"/>
  </mergeCells>
  <printOptions/>
  <pageMargins left="0.75" right="0.75" top="1" bottom="1" header="0" footer="0"/>
  <pageSetup orientation="portrait" scale="73" r:id="rId1"/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X121"/>
  <sheetViews>
    <sheetView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N2" sqref="N2"/>
    </sheetView>
  </sheetViews>
  <sheetFormatPr defaultColWidth="11.421875" defaultRowHeight="12.75"/>
  <cols>
    <col min="1" max="1" width="5.28125" style="129" customWidth="1"/>
    <col min="2" max="2" width="21.8515625" style="211" customWidth="1"/>
    <col min="3" max="3" width="17.57421875" style="129" customWidth="1"/>
    <col min="4" max="4" width="8.57421875" style="129" customWidth="1"/>
    <col min="5" max="5" width="11.140625" style="129" customWidth="1"/>
    <col min="6" max="6" width="9.57421875" style="129" customWidth="1"/>
    <col min="7" max="7" width="15.140625" style="129" customWidth="1"/>
    <col min="8" max="8" width="12.7109375" style="129" customWidth="1"/>
    <col min="9" max="9" width="11.421875" style="129" customWidth="1"/>
    <col min="10" max="10" width="23.57421875" style="129" customWidth="1"/>
    <col min="11" max="11" width="21.57421875" style="129" customWidth="1"/>
    <col min="12" max="12" width="10.28125" style="129" customWidth="1"/>
    <col min="13" max="13" width="11.28125" style="130" customWidth="1"/>
    <col min="14" max="15" width="11.421875" style="130" customWidth="1"/>
    <col min="16" max="16" width="16.140625" style="130" customWidth="1"/>
    <col min="17" max="16384" width="11.421875" style="129" customWidth="1"/>
  </cols>
  <sheetData>
    <row r="1" spans="2:13" ht="21.75" customHeight="1">
      <c r="B1" s="441" t="s">
        <v>204</v>
      </c>
      <c r="C1" s="442"/>
      <c r="D1" s="442"/>
      <c r="E1" s="442"/>
      <c r="F1" s="442"/>
      <c r="G1" s="442"/>
      <c r="J1" s="357" t="s">
        <v>132</v>
      </c>
      <c r="K1" s="358"/>
      <c r="L1" s="359"/>
      <c r="M1" s="360"/>
    </row>
    <row r="2" spans="2:13" ht="21.75" customHeight="1" thickBot="1">
      <c r="B2" s="276"/>
      <c r="C2" s="446" t="s">
        <v>157</v>
      </c>
      <c r="D2" s="447"/>
      <c r="E2" s="447"/>
      <c r="F2" s="277"/>
      <c r="G2" s="277"/>
      <c r="J2" s="361" t="s">
        <v>133</v>
      </c>
      <c r="K2" s="362"/>
      <c r="L2" s="362"/>
      <c r="M2" s="360"/>
    </row>
    <row r="3" spans="2:13" ht="16.5" customHeight="1" thickBot="1">
      <c r="B3" s="221" t="s">
        <v>51</v>
      </c>
      <c r="C3" s="443" t="s">
        <v>220</v>
      </c>
      <c r="D3" s="443"/>
      <c r="E3" s="443"/>
      <c r="F3" s="443"/>
      <c r="G3" s="444"/>
      <c r="J3" s="361" t="s">
        <v>134</v>
      </c>
      <c r="K3" s="362"/>
      <c r="L3" s="362"/>
      <c r="M3" s="360"/>
    </row>
    <row r="4" spans="2:16" ht="15" customHeight="1" thickBot="1">
      <c r="B4" s="222" t="s">
        <v>219</v>
      </c>
      <c r="C4" s="223"/>
      <c r="D4" s="223"/>
      <c r="E4" s="223"/>
      <c r="F4" s="223"/>
      <c r="G4" s="224"/>
      <c r="H4" s="131"/>
      <c r="I4" s="131"/>
      <c r="J4" s="445" t="s">
        <v>52</v>
      </c>
      <c r="K4" s="445"/>
      <c r="L4" s="445"/>
      <c r="M4" s="445"/>
      <c r="N4" s="445"/>
      <c r="O4" s="445"/>
      <c r="P4" s="445"/>
    </row>
    <row r="5" spans="2:16" ht="15" customHeight="1" thickBot="1">
      <c r="B5" s="228"/>
      <c r="C5" s="133"/>
      <c r="D5" s="133"/>
      <c r="E5" s="133"/>
      <c r="F5" s="133"/>
      <c r="G5" s="133"/>
      <c r="H5" s="131"/>
      <c r="I5" s="131"/>
      <c r="J5" s="132"/>
      <c r="K5" s="132"/>
      <c r="L5" s="132"/>
      <c r="M5" s="132"/>
      <c r="N5" s="132"/>
      <c r="O5" s="132"/>
      <c r="P5" s="132"/>
    </row>
    <row r="6" spans="2:16" ht="28.5" customHeight="1" thickBot="1" thickTop="1">
      <c r="B6" s="225" t="s">
        <v>53</v>
      </c>
      <c r="C6" s="311" t="s">
        <v>54</v>
      </c>
      <c r="D6" s="226" t="s">
        <v>55</v>
      </c>
      <c r="E6" s="226" t="s">
        <v>136</v>
      </c>
      <c r="F6" s="226" t="s">
        <v>56</v>
      </c>
      <c r="G6" s="227" t="s">
        <v>57</v>
      </c>
      <c r="H6" s="134"/>
      <c r="J6" s="296" t="s">
        <v>169</v>
      </c>
      <c r="K6" s="299" t="s">
        <v>199</v>
      </c>
      <c r="L6" s="299" t="s">
        <v>198</v>
      </c>
      <c r="M6" s="297" t="s">
        <v>55</v>
      </c>
      <c r="N6" s="297" t="s">
        <v>136</v>
      </c>
      <c r="O6" s="297" t="s">
        <v>56</v>
      </c>
      <c r="P6" s="298" t="s">
        <v>57</v>
      </c>
    </row>
    <row r="7" spans="1:16" ht="12.75" thickTop="1">
      <c r="A7" s="135"/>
      <c r="B7" s="229" t="s">
        <v>60</v>
      </c>
      <c r="C7" s="194"/>
      <c r="D7" s="136"/>
      <c r="E7" s="136"/>
      <c r="F7" s="136"/>
      <c r="G7" s="137"/>
      <c r="H7" s="138"/>
      <c r="J7" s="139" t="s">
        <v>135</v>
      </c>
      <c r="K7" s="150"/>
      <c r="L7" s="150"/>
      <c r="M7" s="140"/>
      <c r="N7" s="140"/>
      <c r="O7" s="140"/>
      <c r="P7" s="141"/>
    </row>
    <row r="8" spans="1:16" ht="12">
      <c r="A8" s="135"/>
      <c r="B8" s="230" t="s">
        <v>171</v>
      </c>
      <c r="C8" s="195">
        <v>0</v>
      </c>
      <c r="D8" s="142">
        <f>C8*M8</f>
        <v>0</v>
      </c>
      <c r="E8" s="142">
        <f>C8*N8</f>
        <v>0</v>
      </c>
      <c r="F8" s="142">
        <f>C8*O8</f>
        <v>0</v>
      </c>
      <c r="G8" s="143">
        <f>C8*P8</f>
        <v>0</v>
      </c>
      <c r="H8" s="138"/>
      <c r="J8" s="144" t="s">
        <v>170</v>
      </c>
      <c r="K8" s="300" t="s">
        <v>192</v>
      </c>
      <c r="L8" s="306" t="s">
        <v>191</v>
      </c>
      <c r="M8" s="140">
        <v>82</v>
      </c>
      <c r="N8" s="140">
        <v>7</v>
      </c>
      <c r="O8" s="140">
        <v>6</v>
      </c>
      <c r="P8" s="141">
        <v>0</v>
      </c>
    </row>
    <row r="9" spans="1:16" ht="12">
      <c r="A9" s="135"/>
      <c r="B9" s="230" t="s">
        <v>61</v>
      </c>
      <c r="C9" s="195">
        <v>1</v>
      </c>
      <c r="D9" s="142">
        <f>C9*M9</f>
        <v>61</v>
      </c>
      <c r="E9" s="142">
        <f>C9*N9</f>
        <v>7</v>
      </c>
      <c r="F9" s="142">
        <f>C9*O9</f>
        <v>3</v>
      </c>
      <c r="G9" s="143">
        <f>C9*P9</f>
        <v>0</v>
      </c>
      <c r="H9" s="138"/>
      <c r="J9" s="144" t="s">
        <v>61</v>
      </c>
      <c r="K9" s="301" t="s">
        <v>194</v>
      </c>
      <c r="L9" s="306" t="s">
        <v>191</v>
      </c>
      <c r="M9" s="140">
        <v>61</v>
      </c>
      <c r="N9" s="140">
        <v>7</v>
      </c>
      <c r="O9" s="140">
        <v>3</v>
      </c>
      <c r="P9" s="141">
        <v>0</v>
      </c>
    </row>
    <row r="10" spans="1:16" ht="12">
      <c r="A10" s="135"/>
      <c r="B10" s="230" t="s">
        <v>172</v>
      </c>
      <c r="C10" s="195">
        <v>0</v>
      </c>
      <c r="D10" s="142">
        <f>C10*M10</f>
        <v>0</v>
      </c>
      <c r="E10" s="142">
        <f>C10*N10</f>
        <v>0</v>
      </c>
      <c r="F10" s="142">
        <f>C10*O10</f>
        <v>0</v>
      </c>
      <c r="G10" s="143">
        <f>C10*P10</f>
        <v>0</v>
      </c>
      <c r="H10" s="138"/>
      <c r="J10" s="144" t="s">
        <v>172</v>
      </c>
      <c r="K10" s="301" t="s">
        <v>193</v>
      </c>
      <c r="L10" s="306" t="s">
        <v>191</v>
      </c>
      <c r="M10" s="140">
        <v>61</v>
      </c>
      <c r="N10" s="140">
        <v>7</v>
      </c>
      <c r="O10" s="140">
        <v>3</v>
      </c>
      <c r="P10" s="141">
        <v>0</v>
      </c>
    </row>
    <row r="11" spans="1:16" ht="12.75" thickBot="1">
      <c r="A11" s="135"/>
      <c r="B11" s="231" t="s">
        <v>158</v>
      </c>
      <c r="C11" s="196">
        <v>0</v>
      </c>
      <c r="D11" s="145">
        <f>C11*M11</f>
        <v>0</v>
      </c>
      <c r="E11" s="145">
        <f>D11*N11</f>
        <v>0</v>
      </c>
      <c r="F11" s="145">
        <f>E11*O11</f>
        <v>0</v>
      </c>
      <c r="G11" s="145">
        <f>F11*P11</f>
        <v>0</v>
      </c>
      <c r="H11" s="138"/>
      <c r="J11" s="146" t="s">
        <v>168</v>
      </c>
      <c r="K11" s="300" t="s">
        <v>192</v>
      </c>
      <c r="L11" s="306" t="s">
        <v>191</v>
      </c>
      <c r="M11" s="140">
        <v>82</v>
      </c>
      <c r="N11" s="140">
        <v>7</v>
      </c>
      <c r="O11" s="140">
        <v>6</v>
      </c>
      <c r="P11" s="141">
        <v>0</v>
      </c>
    </row>
    <row r="12" spans="1:16" ht="13.5" thickBot="1" thickTop="1">
      <c r="A12" s="135"/>
      <c r="B12" s="232" t="s">
        <v>62</v>
      </c>
      <c r="C12" s="197">
        <f>SUM(C8:C11)</f>
        <v>1</v>
      </c>
      <c r="D12" s="147">
        <f>SUM(D8:D11)</f>
        <v>61</v>
      </c>
      <c r="E12" s="148">
        <f>SUM(E8:E11)</f>
        <v>7</v>
      </c>
      <c r="F12" s="148">
        <f>SUM(F8:F11)</f>
        <v>3</v>
      </c>
      <c r="G12" s="149">
        <f>SUM(G8:G11)</f>
        <v>0</v>
      </c>
      <c r="H12" s="138"/>
      <c r="J12" s="144"/>
      <c r="K12" s="301"/>
      <c r="L12" s="301"/>
      <c r="M12" s="140"/>
      <c r="N12" s="140"/>
      <c r="O12" s="140"/>
      <c r="P12" s="141"/>
    </row>
    <row r="13" spans="1:16" ht="12.75" thickTop="1">
      <c r="A13" s="135"/>
      <c r="B13" s="233" t="s">
        <v>63</v>
      </c>
      <c r="C13" s="198"/>
      <c r="D13" s="150"/>
      <c r="E13" s="150"/>
      <c r="F13" s="150"/>
      <c r="G13" s="135"/>
      <c r="H13" s="138"/>
      <c r="J13" s="146" t="s">
        <v>63</v>
      </c>
      <c r="K13" s="302"/>
      <c r="L13" s="302"/>
      <c r="M13" s="151"/>
      <c r="N13" s="151"/>
      <c r="O13" s="151"/>
      <c r="P13" s="152"/>
    </row>
    <row r="14" spans="1:16" ht="12.75">
      <c r="A14" s="135"/>
      <c r="B14" s="234" t="s">
        <v>166</v>
      </c>
      <c r="C14" s="195">
        <v>0</v>
      </c>
      <c r="D14" s="142">
        <f aca="true" t="shared" si="0" ref="D14:D19">C14*M14</f>
        <v>0</v>
      </c>
      <c r="E14" s="142">
        <f aca="true" t="shared" si="1" ref="E14:E19">C14*N14</f>
        <v>0</v>
      </c>
      <c r="F14" s="142">
        <f aca="true" t="shared" si="2" ref="F14:F19">C14*O14</f>
        <v>0</v>
      </c>
      <c r="G14" s="143">
        <f aca="true" t="shared" si="3" ref="G14:G19">C14*P14</f>
        <v>0</v>
      </c>
      <c r="H14" s="138"/>
      <c r="J14" s="295" t="s">
        <v>166</v>
      </c>
      <c r="K14" s="58" t="s">
        <v>196</v>
      </c>
      <c r="L14" s="58" t="s">
        <v>190</v>
      </c>
      <c r="M14" s="140">
        <v>120</v>
      </c>
      <c r="N14" s="140">
        <v>7</v>
      </c>
      <c r="O14" s="140">
        <v>5</v>
      </c>
      <c r="P14" s="141">
        <v>14</v>
      </c>
    </row>
    <row r="15" spans="1:16" ht="12.75">
      <c r="A15" s="135"/>
      <c r="B15" s="234" t="s">
        <v>167</v>
      </c>
      <c r="C15" s="195">
        <v>0</v>
      </c>
      <c r="D15" s="142">
        <f t="shared" si="0"/>
        <v>0</v>
      </c>
      <c r="E15" s="142">
        <f t="shared" si="1"/>
        <v>0</v>
      </c>
      <c r="F15" s="142">
        <f t="shared" si="2"/>
        <v>0</v>
      </c>
      <c r="G15" s="143">
        <f t="shared" si="3"/>
        <v>0</v>
      </c>
      <c r="H15" s="138"/>
      <c r="J15" s="146" t="s">
        <v>167</v>
      </c>
      <c r="K15" s="58" t="s">
        <v>197</v>
      </c>
      <c r="L15" s="58" t="s">
        <v>195</v>
      </c>
      <c r="M15" s="140">
        <v>112</v>
      </c>
      <c r="N15" s="140">
        <v>7</v>
      </c>
      <c r="O15" s="140">
        <v>9</v>
      </c>
      <c r="P15" s="141">
        <v>1</v>
      </c>
    </row>
    <row r="16" spans="1:16" ht="12.75">
      <c r="A16" s="135"/>
      <c r="B16" s="235" t="s">
        <v>64</v>
      </c>
      <c r="C16" s="195">
        <v>0</v>
      </c>
      <c r="D16" s="142">
        <f t="shared" si="0"/>
        <v>0</v>
      </c>
      <c r="E16" s="142">
        <f t="shared" si="1"/>
        <v>0</v>
      </c>
      <c r="F16" s="142">
        <f t="shared" si="2"/>
        <v>0</v>
      </c>
      <c r="G16" s="143">
        <f t="shared" si="3"/>
        <v>0</v>
      </c>
      <c r="H16" s="138"/>
      <c r="J16" s="146" t="s">
        <v>64</v>
      </c>
      <c r="K16" s="58" t="s">
        <v>196</v>
      </c>
      <c r="L16" s="58" t="s">
        <v>190</v>
      </c>
      <c r="M16" s="140">
        <v>120</v>
      </c>
      <c r="N16" s="140">
        <v>7</v>
      </c>
      <c r="O16" s="140">
        <v>5</v>
      </c>
      <c r="P16" s="141">
        <v>14</v>
      </c>
    </row>
    <row r="17" spans="1:16" ht="12.75">
      <c r="A17" s="135"/>
      <c r="B17" s="234" t="s">
        <v>65</v>
      </c>
      <c r="C17" s="195">
        <v>0</v>
      </c>
      <c r="D17" s="142">
        <f t="shared" si="0"/>
        <v>0</v>
      </c>
      <c r="E17" s="142">
        <f t="shared" si="1"/>
        <v>0</v>
      </c>
      <c r="F17" s="142">
        <f t="shared" si="2"/>
        <v>0</v>
      </c>
      <c r="G17" s="143">
        <f t="shared" si="3"/>
        <v>0</v>
      </c>
      <c r="H17" s="138"/>
      <c r="J17" s="146" t="s">
        <v>65</v>
      </c>
      <c r="K17" s="58" t="s">
        <v>203</v>
      </c>
      <c r="L17" s="58" t="s">
        <v>191</v>
      </c>
      <c r="M17" s="140">
        <v>120</v>
      </c>
      <c r="N17" s="140">
        <v>7</v>
      </c>
      <c r="O17" s="140">
        <v>5</v>
      </c>
      <c r="P17" s="141">
        <v>14</v>
      </c>
    </row>
    <row r="18" spans="1:16" ht="12.75">
      <c r="A18" s="135"/>
      <c r="B18" s="234" t="s">
        <v>66</v>
      </c>
      <c r="C18" s="195">
        <v>0</v>
      </c>
      <c r="D18" s="142">
        <f t="shared" si="0"/>
        <v>0</v>
      </c>
      <c r="E18" s="142">
        <f t="shared" si="1"/>
        <v>0</v>
      </c>
      <c r="F18" s="142">
        <f t="shared" si="2"/>
        <v>0</v>
      </c>
      <c r="G18" s="143">
        <f t="shared" si="3"/>
        <v>0</v>
      </c>
      <c r="H18" s="138"/>
      <c r="J18" s="146" t="s">
        <v>66</v>
      </c>
      <c r="K18" s="58" t="s">
        <v>203</v>
      </c>
      <c r="L18" s="58" t="s">
        <v>191</v>
      </c>
      <c r="M18" s="140">
        <v>120</v>
      </c>
      <c r="N18" s="140">
        <v>7</v>
      </c>
      <c r="O18" s="140">
        <v>5</v>
      </c>
      <c r="P18" s="141">
        <v>14</v>
      </c>
    </row>
    <row r="19" spans="1:16" ht="13.5" thickBot="1">
      <c r="A19" s="135"/>
      <c r="B19" s="234" t="s">
        <v>67</v>
      </c>
      <c r="C19" s="195">
        <v>0</v>
      </c>
      <c r="D19" s="142">
        <f t="shared" si="0"/>
        <v>0</v>
      </c>
      <c r="E19" s="142">
        <f t="shared" si="1"/>
        <v>0</v>
      </c>
      <c r="F19" s="142">
        <f t="shared" si="2"/>
        <v>0</v>
      </c>
      <c r="G19" s="143">
        <f t="shared" si="3"/>
        <v>0</v>
      </c>
      <c r="H19" s="138"/>
      <c r="J19" s="146" t="s">
        <v>67</v>
      </c>
      <c r="K19" s="58" t="s">
        <v>196</v>
      </c>
      <c r="L19" s="58" t="s">
        <v>190</v>
      </c>
      <c r="M19" s="140">
        <v>120</v>
      </c>
      <c r="N19" s="140">
        <v>7</v>
      </c>
      <c r="O19" s="140">
        <v>5</v>
      </c>
      <c r="P19" s="141">
        <v>14</v>
      </c>
    </row>
    <row r="20" spans="2:16" ht="13.5" thickBot="1" thickTop="1">
      <c r="B20" s="236" t="s">
        <v>68</v>
      </c>
      <c r="C20" s="199">
        <f>SUM(C14:C19)</f>
        <v>0</v>
      </c>
      <c r="D20" s="153">
        <f>SUM(D14:D19)</f>
        <v>0</v>
      </c>
      <c r="E20" s="153">
        <f>SUM(E14:E19)</f>
        <v>0</v>
      </c>
      <c r="F20" s="153">
        <f>SUM(F14:F19)</f>
        <v>0</v>
      </c>
      <c r="G20" s="154">
        <f>SUM(G14:G19)</f>
        <v>0</v>
      </c>
      <c r="H20" s="138"/>
      <c r="J20" s="146"/>
      <c r="K20" s="302"/>
      <c r="L20" s="302"/>
      <c r="M20" s="140"/>
      <c r="N20" s="140"/>
      <c r="O20" s="140"/>
      <c r="P20" s="141"/>
    </row>
    <row r="21" spans="2:16" ht="12.75" thickTop="1">
      <c r="B21" s="237" t="s">
        <v>69</v>
      </c>
      <c r="C21" s="200"/>
      <c r="D21" s="155"/>
      <c r="E21" s="155"/>
      <c r="F21" s="155"/>
      <c r="G21" s="156"/>
      <c r="H21" s="138"/>
      <c r="J21" s="146" t="s">
        <v>69</v>
      </c>
      <c r="K21" s="302"/>
      <c r="L21" s="302"/>
      <c r="M21" s="140"/>
      <c r="N21" s="140"/>
      <c r="O21" s="140"/>
      <c r="P21" s="141"/>
    </row>
    <row r="22" spans="2:16" ht="14.25">
      <c r="B22" s="238" t="s">
        <v>70</v>
      </c>
      <c r="C22" s="195">
        <v>1</v>
      </c>
      <c r="D22" s="142">
        <f>C22*M22</f>
        <v>22</v>
      </c>
      <c r="E22" s="142">
        <f>C22*N22</f>
        <v>1.1</v>
      </c>
      <c r="F22" s="142">
        <f>C22*O22</f>
        <v>0.2</v>
      </c>
      <c r="G22" s="143">
        <f>C22*P22</f>
        <v>4.7</v>
      </c>
      <c r="H22" s="138"/>
      <c r="J22" s="146" t="s">
        <v>70</v>
      </c>
      <c r="K22" s="303" t="s">
        <v>173</v>
      </c>
      <c r="L22" s="308">
        <v>100</v>
      </c>
      <c r="M22" s="140">
        <v>22</v>
      </c>
      <c r="N22" s="140">
        <v>1.1</v>
      </c>
      <c r="O22" s="140">
        <v>0.2</v>
      </c>
      <c r="P22" s="141">
        <v>4.7</v>
      </c>
    </row>
    <row r="23" spans="2:16" ht="14.25">
      <c r="B23" s="238" t="s">
        <v>71</v>
      </c>
      <c r="C23" s="195">
        <v>0</v>
      </c>
      <c r="D23" s="142">
        <f>C23*M23</f>
        <v>0</v>
      </c>
      <c r="E23" s="142">
        <f>C23*N23</f>
        <v>0</v>
      </c>
      <c r="F23" s="142">
        <f>C23*O23</f>
        <v>0</v>
      </c>
      <c r="G23" s="143">
        <f>C23*P23</f>
        <v>0</v>
      </c>
      <c r="H23" s="138"/>
      <c r="J23" s="146" t="s">
        <v>71</v>
      </c>
      <c r="K23" s="304" t="s">
        <v>174</v>
      </c>
      <c r="L23" s="309">
        <v>100</v>
      </c>
      <c r="M23" s="140">
        <v>22</v>
      </c>
      <c r="N23" s="140">
        <v>2.2</v>
      </c>
      <c r="O23" s="140">
        <v>0.2</v>
      </c>
      <c r="P23" s="141">
        <v>4.3</v>
      </c>
    </row>
    <row r="24" spans="2:16" ht="14.25">
      <c r="B24" s="238" t="s">
        <v>72</v>
      </c>
      <c r="C24" s="195">
        <v>2</v>
      </c>
      <c r="D24" s="142">
        <f>C24*M24</f>
        <v>246</v>
      </c>
      <c r="E24" s="142">
        <f>C24*N24</f>
        <v>2.6</v>
      </c>
      <c r="F24" s="142">
        <f>C24*O24</f>
        <v>20</v>
      </c>
      <c r="G24" s="143">
        <f>C24*P24</f>
        <v>14.6</v>
      </c>
      <c r="H24" s="138"/>
      <c r="J24" s="146" t="s">
        <v>72</v>
      </c>
      <c r="K24" s="304" t="s">
        <v>175</v>
      </c>
      <c r="L24" s="309">
        <v>105</v>
      </c>
      <c r="M24" s="140">
        <v>123</v>
      </c>
      <c r="N24" s="140">
        <v>1.3</v>
      </c>
      <c r="O24" s="140">
        <v>10</v>
      </c>
      <c r="P24" s="141">
        <v>7.3</v>
      </c>
    </row>
    <row r="25" spans="2:16" ht="14.25">
      <c r="B25" s="238" t="s">
        <v>73</v>
      </c>
      <c r="C25" s="195">
        <v>0</v>
      </c>
      <c r="D25" s="142">
        <f>C25*M25</f>
        <v>0</v>
      </c>
      <c r="E25" s="142">
        <f>C25*N25</f>
        <v>0</v>
      </c>
      <c r="F25" s="142">
        <f>C25*O25</f>
        <v>0</v>
      </c>
      <c r="G25" s="143">
        <f>C25*P25</f>
        <v>0</v>
      </c>
      <c r="H25" s="138"/>
      <c r="J25" s="146" t="s">
        <v>73</v>
      </c>
      <c r="K25" s="304" t="s">
        <v>174</v>
      </c>
      <c r="L25" s="309">
        <v>100</v>
      </c>
      <c r="M25" s="140">
        <v>25</v>
      </c>
      <c r="N25" s="140">
        <v>1.6</v>
      </c>
      <c r="O25" s="140">
        <v>0.2</v>
      </c>
      <c r="P25" s="141">
        <v>3.8</v>
      </c>
    </row>
    <row r="26" spans="2:16" ht="14.25">
      <c r="B26" s="237" t="s">
        <v>74</v>
      </c>
      <c r="C26" s="195"/>
      <c r="D26" s="138"/>
      <c r="E26" s="138"/>
      <c r="F26" s="138"/>
      <c r="G26" s="157"/>
      <c r="H26" s="138"/>
      <c r="J26" s="146" t="s">
        <v>74</v>
      </c>
      <c r="K26" s="303"/>
      <c r="L26" s="303"/>
      <c r="M26" s="151"/>
      <c r="N26" s="151"/>
      <c r="O26" s="151"/>
      <c r="P26" s="152"/>
    </row>
    <row r="27" spans="2:16" ht="14.25">
      <c r="B27" s="238" t="s">
        <v>75</v>
      </c>
      <c r="C27" s="195">
        <v>0</v>
      </c>
      <c r="D27" s="142">
        <f aca="true" t="shared" si="4" ref="D27:D42">C27*M27</f>
        <v>0</v>
      </c>
      <c r="E27" s="142">
        <f aca="true" t="shared" si="5" ref="E27:E42">C27*N27</f>
        <v>0</v>
      </c>
      <c r="F27" s="142">
        <f aca="true" t="shared" si="6" ref="F27:F42">C27*O27</f>
        <v>0</v>
      </c>
      <c r="G27" s="143">
        <f aca="true" t="shared" si="7" ref="G27:G42">C27*P27</f>
        <v>0</v>
      </c>
      <c r="H27" s="138"/>
      <c r="J27" s="146" t="s">
        <v>75</v>
      </c>
      <c r="K27" s="303" t="s">
        <v>174</v>
      </c>
      <c r="L27" s="308">
        <v>100</v>
      </c>
      <c r="M27" s="140">
        <v>17</v>
      </c>
      <c r="N27" s="140">
        <v>1</v>
      </c>
      <c r="O27" s="140">
        <v>0.1</v>
      </c>
      <c r="P27" s="141">
        <v>6.5</v>
      </c>
    </row>
    <row r="28" spans="2:16" ht="14.25">
      <c r="B28" s="238" t="s">
        <v>76</v>
      </c>
      <c r="C28" s="195">
        <v>0</v>
      </c>
      <c r="D28" s="142">
        <f t="shared" si="4"/>
        <v>0</v>
      </c>
      <c r="E28" s="142">
        <f t="shared" si="5"/>
        <v>0</v>
      </c>
      <c r="F28" s="142">
        <f t="shared" si="6"/>
        <v>0</v>
      </c>
      <c r="G28" s="143">
        <f t="shared" si="7"/>
        <v>0</v>
      </c>
      <c r="H28" s="138"/>
      <c r="J28" s="146" t="s">
        <v>76</v>
      </c>
      <c r="K28" s="303" t="s">
        <v>174</v>
      </c>
      <c r="L28" s="308">
        <v>100</v>
      </c>
      <c r="M28" s="140">
        <v>14.29</v>
      </c>
      <c r="N28" s="140">
        <v>2</v>
      </c>
      <c r="O28" s="140">
        <v>0.3</v>
      </c>
      <c r="P28" s="141">
        <v>6</v>
      </c>
    </row>
    <row r="29" spans="2:16" ht="14.25">
      <c r="B29" s="238" t="s">
        <v>77</v>
      </c>
      <c r="C29" s="195">
        <v>1</v>
      </c>
      <c r="D29" s="142">
        <f t="shared" si="4"/>
        <v>14</v>
      </c>
      <c r="E29" s="142">
        <f t="shared" si="5"/>
        <v>0.9</v>
      </c>
      <c r="F29" s="142">
        <f t="shared" si="6"/>
        <v>0.1</v>
      </c>
      <c r="G29" s="143">
        <f t="shared" si="7"/>
        <v>3</v>
      </c>
      <c r="H29" s="138"/>
      <c r="J29" s="146" t="s">
        <v>77</v>
      </c>
      <c r="K29" s="303" t="s">
        <v>174</v>
      </c>
      <c r="L29" s="308">
        <v>100</v>
      </c>
      <c r="M29" s="140">
        <v>14</v>
      </c>
      <c r="N29" s="140">
        <v>0.9</v>
      </c>
      <c r="O29" s="140">
        <v>0.1</v>
      </c>
      <c r="P29" s="141">
        <v>3</v>
      </c>
    </row>
    <row r="30" spans="2:16" ht="14.25">
      <c r="B30" s="238" t="s">
        <v>78</v>
      </c>
      <c r="C30" s="195">
        <v>0</v>
      </c>
      <c r="D30" s="142">
        <f t="shared" si="4"/>
        <v>0</v>
      </c>
      <c r="E30" s="142">
        <f t="shared" si="5"/>
        <v>0</v>
      </c>
      <c r="F30" s="142">
        <f t="shared" si="6"/>
        <v>0</v>
      </c>
      <c r="G30" s="143">
        <f t="shared" si="7"/>
        <v>0</v>
      </c>
      <c r="H30" s="138"/>
      <c r="J30" s="146" t="s">
        <v>78</v>
      </c>
      <c r="K30" s="303" t="s">
        <v>174</v>
      </c>
      <c r="L30" s="308">
        <v>100</v>
      </c>
      <c r="M30" s="140">
        <v>32</v>
      </c>
      <c r="N30" s="140">
        <v>1.1</v>
      </c>
      <c r="O30" s="140">
        <v>0.1</v>
      </c>
      <c r="P30" s="141">
        <v>7.2</v>
      </c>
    </row>
    <row r="31" spans="2:16" ht="14.25">
      <c r="B31" s="238" t="s">
        <v>79</v>
      </c>
      <c r="C31" s="195">
        <v>0</v>
      </c>
      <c r="D31" s="142">
        <f t="shared" si="4"/>
        <v>0</v>
      </c>
      <c r="E31" s="142">
        <f t="shared" si="5"/>
        <v>0</v>
      </c>
      <c r="F31" s="142">
        <f t="shared" si="6"/>
        <v>0</v>
      </c>
      <c r="G31" s="143">
        <f t="shared" si="7"/>
        <v>0</v>
      </c>
      <c r="H31" s="138"/>
      <c r="J31" s="146" t="s">
        <v>79</v>
      </c>
      <c r="K31" s="304" t="s">
        <v>173</v>
      </c>
      <c r="L31" s="309">
        <v>100</v>
      </c>
      <c r="M31" s="140">
        <v>24</v>
      </c>
      <c r="N31" s="140">
        <v>1.2</v>
      </c>
      <c r="O31" s="140">
        <v>0.2</v>
      </c>
      <c r="P31" s="141">
        <v>5.1</v>
      </c>
    </row>
    <row r="32" spans="2:16" ht="14.25">
      <c r="B32" s="238" t="s">
        <v>80</v>
      </c>
      <c r="C32" s="195">
        <v>0</v>
      </c>
      <c r="D32" s="142">
        <f t="shared" si="4"/>
        <v>0</v>
      </c>
      <c r="E32" s="142">
        <f t="shared" si="5"/>
        <v>0</v>
      </c>
      <c r="F32" s="142">
        <f t="shared" si="6"/>
        <v>0</v>
      </c>
      <c r="G32" s="143">
        <f t="shared" si="7"/>
        <v>0</v>
      </c>
      <c r="H32" s="138"/>
      <c r="J32" s="146" t="s">
        <v>80</v>
      </c>
      <c r="K32" s="303" t="s">
        <v>174</v>
      </c>
      <c r="L32" s="308">
        <v>70</v>
      </c>
      <c r="M32" s="140">
        <v>19.6</v>
      </c>
      <c r="N32" s="140">
        <v>0.42</v>
      </c>
      <c r="O32" s="140">
        <v>0.07</v>
      </c>
      <c r="P32" s="141">
        <v>5.53</v>
      </c>
    </row>
    <row r="33" spans="2:16" ht="14.25">
      <c r="B33" s="238" t="s">
        <v>81</v>
      </c>
      <c r="C33" s="195">
        <v>0</v>
      </c>
      <c r="D33" s="142">
        <f t="shared" si="4"/>
        <v>0</v>
      </c>
      <c r="E33" s="142">
        <f t="shared" si="5"/>
        <v>0</v>
      </c>
      <c r="F33" s="142">
        <f t="shared" si="6"/>
        <v>0</v>
      </c>
      <c r="G33" s="143">
        <f t="shared" si="7"/>
        <v>0</v>
      </c>
      <c r="H33" s="138"/>
      <c r="J33" s="146" t="s">
        <v>81</v>
      </c>
      <c r="K33" s="303" t="s">
        <v>174</v>
      </c>
      <c r="L33" s="308">
        <v>100</v>
      </c>
      <c r="M33" s="140">
        <v>19.2</v>
      </c>
      <c r="N33" s="140">
        <v>1</v>
      </c>
      <c r="O33" s="140">
        <v>0.2</v>
      </c>
      <c r="P33" s="141">
        <v>4.1</v>
      </c>
    </row>
    <row r="34" spans="2:16" ht="14.25">
      <c r="B34" s="238" t="s">
        <v>82</v>
      </c>
      <c r="C34" s="195">
        <v>0</v>
      </c>
      <c r="D34" s="142">
        <f t="shared" si="4"/>
        <v>0</v>
      </c>
      <c r="E34" s="142">
        <f t="shared" si="5"/>
        <v>0</v>
      </c>
      <c r="F34" s="142">
        <f t="shared" si="6"/>
        <v>0</v>
      </c>
      <c r="G34" s="143">
        <f t="shared" si="7"/>
        <v>0</v>
      </c>
      <c r="H34" s="138"/>
      <c r="J34" s="146" t="s">
        <v>82</v>
      </c>
      <c r="K34" s="303" t="s">
        <v>176</v>
      </c>
      <c r="L34" s="308">
        <v>12</v>
      </c>
      <c r="M34" s="140">
        <v>4.68</v>
      </c>
      <c r="N34" s="140">
        <v>0.2</v>
      </c>
      <c r="O34" s="140">
        <v>0.02</v>
      </c>
      <c r="P34" s="141">
        <v>1.07</v>
      </c>
    </row>
    <row r="35" spans="2:16" ht="14.25">
      <c r="B35" s="238" t="s">
        <v>83</v>
      </c>
      <c r="C35" s="195">
        <v>0</v>
      </c>
      <c r="D35" s="142">
        <f t="shared" si="4"/>
        <v>0</v>
      </c>
      <c r="E35" s="142">
        <f t="shared" si="5"/>
        <v>0</v>
      </c>
      <c r="F35" s="142">
        <f t="shared" si="6"/>
        <v>0</v>
      </c>
      <c r="G35" s="143">
        <f t="shared" si="7"/>
        <v>0</v>
      </c>
      <c r="H35" s="138"/>
      <c r="J35" s="146" t="s">
        <v>83</v>
      </c>
      <c r="K35" s="303" t="s">
        <v>174</v>
      </c>
      <c r="L35" s="308">
        <v>63</v>
      </c>
      <c r="M35" s="140">
        <v>12.6</v>
      </c>
      <c r="N35" s="140">
        <v>0.69</v>
      </c>
      <c r="O35" s="140">
        <v>0.13</v>
      </c>
      <c r="P35" s="141">
        <v>2.71</v>
      </c>
    </row>
    <row r="36" spans="2:16" ht="14.25">
      <c r="B36" s="238" t="s">
        <v>84</v>
      </c>
      <c r="C36" s="195">
        <v>0</v>
      </c>
      <c r="D36" s="142">
        <f t="shared" si="4"/>
        <v>0</v>
      </c>
      <c r="E36" s="142">
        <f t="shared" si="5"/>
        <v>0</v>
      </c>
      <c r="F36" s="142">
        <f t="shared" si="6"/>
        <v>0</v>
      </c>
      <c r="G36" s="143">
        <f t="shared" si="7"/>
        <v>0</v>
      </c>
      <c r="H36" s="138"/>
      <c r="J36" s="146" t="s">
        <v>84</v>
      </c>
      <c r="K36" s="303" t="s">
        <v>174</v>
      </c>
      <c r="L36" s="308">
        <v>27</v>
      </c>
      <c r="M36" s="140">
        <v>5.13</v>
      </c>
      <c r="N36" s="140">
        <v>0.59</v>
      </c>
      <c r="O36" s="140">
        <v>0.08</v>
      </c>
      <c r="P36" s="141">
        <v>0.81</v>
      </c>
    </row>
    <row r="37" spans="2:16" ht="14.25">
      <c r="B37" s="238" t="s">
        <v>85</v>
      </c>
      <c r="C37" s="195">
        <v>0</v>
      </c>
      <c r="D37" s="142">
        <f t="shared" si="4"/>
        <v>0</v>
      </c>
      <c r="E37" s="142">
        <f t="shared" si="5"/>
        <v>0</v>
      </c>
      <c r="F37" s="142">
        <f t="shared" si="6"/>
        <v>0</v>
      </c>
      <c r="G37" s="143">
        <f t="shared" si="7"/>
        <v>0</v>
      </c>
      <c r="H37" s="138"/>
      <c r="J37" s="146" t="s">
        <v>85</v>
      </c>
      <c r="K37" s="303" t="s">
        <v>174</v>
      </c>
      <c r="L37" s="308">
        <v>100</v>
      </c>
      <c r="M37" s="140">
        <v>31</v>
      </c>
      <c r="N37" s="140">
        <v>0.9</v>
      </c>
      <c r="O37" s="140">
        <v>0.2</v>
      </c>
      <c r="P37" s="141">
        <v>7.1</v>
      </c>
    </row>
    <row r="38" spans="2:16" ht="14.25">
      <c r="B38" s="238" t="s">
        <v>86</v>
      </c>
      <c r="C38" s="195">
        <v>1</v>
      </c>
      <c r="D38" s="142">
        <f t="shared" si="4"/>
        <v>12</v>
      </c>
      <c r="E38" s="142">
        <f t="shared" si="5"/>
        <v>0.6</v>
      </c>
      <c r="F38" s="142">
        <f t="shared" si="6"/>
        <v>0.1</v>
      </c>
      <c r="G38" s="143">
        <f t="shared" si="7"/>
        <v>2.3</v>
      </c>
      <c r="H38" s="138"/>
      <c r="J38" s="146" t="s">
        <v>86</v>
      </c>
      <c r="K38" s="303" t="s">
        <v>174</v>
      </c>
      <c r="L38" s="308">
        <v>50</v>
      </c>
      <c r="M38" s="140">
        <v>12</v>
      </c>
      <c r="N38" s="140">
        <v>0.6</v>
      </c>
      <c r="O38" s="140">
        <v>0.1</v>
      </c>
      <c r="P38" s="141">
        <v>2.3</v>
      </c>
    </row>
    <row r="39" spans="2:16" ht="14.25">
      <c r="B39" s="238" t="s">
        <v>87</v>
      </c>
      <c r="C39" s="195">
        <v>1</v>
      </c>
      <c r="D39" s="142">
        <f t="shared" si="4"/>
        <v>12.8</v>
      </c>
      <c r="E39" s="142">
        <f t="shared" si="5"/>
        <v>0.84</v>
      </c>
      <c r="F39" s="142">
        <f t="shared" si="6"/>
        <v>0.08</v>
      </c>
      <c r="G39" s="143">
        <f t="shared" si="7"/>
        <v>2.72</v>
      </c>
      <c r="H39" s="158"/>
      <c r="J39" s="146" t="s">
        <v>87</v>
      </c>
      <c r="K39" s="303" t="s">
        <v>177</v>
      </c>
      <c r="L39" s="308">
        <v>80</v>
      </c>
      <c r="M39" s="140">
        <v>12.8</v>
      </c>
      <c r="N39" s="140">
        <v>0.84</v>
      </c>
      <c r="O39" s="140">
        <v>0.08</v>
      </c>
      <c r="P39" s="141">
        <v>2.72</v>
      </c>
    </row>
    <row r="40" spans="2:16" ht="14.25">
      <c r="B40" s="238" t="s">
        <v>88</v>
      </c>
      <c r="C40" s="195">
        <v>0</v>
      </c>
      <c r="D40" s="142">
        <f t="shared" si="4"/>
        <v>0</v>
      </c>
      <c r="E40" s="142">
        <f t="shared" si="5"/>
        <v>0</v>
      </c>
      <c r="F40" s="142">
        <f t="shared" si="6"/>
        <v>0</v>
      </c>
      <c r="G40" s="143">
        <f t="shared" si="7"/>
        <v>0</v>
      </c>
      <c r="H40" s="138"/>
      <c r="J40" s="146" t="s">
        <v>88</v>
      </c>
      <c r="K40" s="303" t="s">
        <v>178</v>
      </c>
      <c r="L40" s="308">
        <v>55</v>
      </c>
      <c r="M40" s="140">
        <v>23.1</v>
      </c>
      <c r="N40" s="140">
        <v>0.61</v>
      </c>
      <c r="O40" s="140">
        <v>0.11</v>
      </c>
      <c r="P40" s="141">
        <v>5.34</v>
      </c>
    </row>
    <row r="41" spans="2:16" ht="14.25">
      <c r="B41" s="238" t="s">
        <v>89</v>
      </c>
      <c r="C41" s="195">
        <v>1</v>
      </c>
      <c r="D41" s="142">
        <f t="shared" si="4"/>
        <v>12.6</v>
      </c>
      <c r="E41" s="142">
        <f t="shared" si="5"/>
        <v>1.19</v>
      </c>
      <c r="F41" s="142">
        <f t="shared" si="6"/>
        <v>0.14</v>
      </c>
      <c r="G41" s="143">
        <f t="shared" si="7"/>
        <v>2.3</v>
      </c>
      <c r="H41" s="138"/>
      <c r="J41" s="146" t="s">
        <v>89</v>
      </c>
      <c r="K41" s="303" t="s">
        <v>174</v>
      </c>
      <c r="L41" s="308">
        <v>70</v>
      </c>
      <c r="M41" s="140">
        <v>12.6</v>
      </c>
      <c r="N41" s="140">
        <v>1.19</v>
      </c>
      <c r="O41" s="140">
        <v>0.14</v>
      </c>
      <c r="P41" s="141">
        <v>2.3</v>
      </c>
    </row>
    <row r="42" spans="2:16" ht="15" thickBot="1">
      <c r="B42" s="239" t="s">
        <v>90</v>
      </c>
      <c r="C42" s="201">
        <v>0</v>
      </c>
      <c r="D42" s="142">
        <f t="shared" si="4"/>
        <v>0</v>
      </c>
      <c r="E42" s="142">
        <f t="shared" si="5"/>
        <v>0</v>
      </c>
      <c r="F42" s="142">
        <f t="shared" si="6"/>
        <v>0</v>
      </c>
      <c r="G42" s="143">
        <f t="shared" si="7"/>
        <v>0</v>
      </c>
      <c r="H42" s="138"/>
      <c r="J42" s="146" t="s">
        <v>90</v>
      </c>
      <c r="K42" s="303" t="s">
        <v>179</v>
      </c>
      <c r="L42" s="308">
        <v>5</v>
      </c>
      <c r="M42" s="140">
        <v>0.7</v>
      </c>
      <c r="N42" s="140">
        <v>0.05</v>
      </c>
      <c r="O42" s="140">
        <v>0.02</v>
      </c>
      <c r="P42" s="141">
        <v>0.14</v>
      </c>
    </row>
    <row r="43" spans="2:16" ht="13.5" thickBot="1" thickTop="1">
      <c r="B43" s="240" t="s">
        <v>91</v>
      </c>
      <c r="C43" s="202">
        <f>SUM(C22:C42)</f>
        <v>7</v>
      </c>
      <c r="D43" s="159">
        <f>SUM(D22:D42)</f>
        <v>319.40000000000003</v>
      </c>
      <c r="E43" s="160">
        <f>SUM(E22:E42)</f>
        <v>7.23</v>
      </c>
      <c r="F43" s="160">
        <f>SUM(F22:F42)</f>
        <v>20.62</v>
      </c>
      <c r="G43" s="161">
        <f>SUM(G22:G42)</f>
        <v>29.62</v>
      </c>
      <c r="H43" s="138"/>
      <c r="J43" s="146"/>
      <c r="K43" s="150"/>
      <c r="L43" s="150"/>
      <c r="M43" s="151"/>
      <c r="N43" s="151"/>
      <c r="O43" s="151"/>
      <c r="P43" s="152"/>
    </row>
    <row r="44" spans="2:16" ht="15" thickTop="1">
      <c r="B44" s="241" t="s">
        <v>92</v>
      </c>
      <c r="C44" s="203"/>
      <c r="D44" s="162"/>
      <c r="E44" s="162"/>
      <c r="F44" s="162"/>
      <c r="G44" s="163"/>
      <c r="H44" s="138"/>
      <c r="J44" s="146" t="s">
        <v>92</v>
      </c>
      <c r="K44" s="310"/>
      <c r="L44" s="310"/>
      <c r="M44" s="140"/>
      <c r="N44" s="140"/>
      <c r="O44" s="140"/>
      <c r="P44" s="141"/>
    </row>
    <row r="45" spans="2:16" ht="14.25">
      <c r="B45" s="242" t="s">
        <v>93</v>
      </c>
      <c r="C45" s="203">
        <v>0</v>
      </c>
      <c r="D45" s="142">
        <f aca="true" t="shared" si="8" ref="D45:D50">PRODUCT(C45,M45)</f>
        <v>0</v>
      </c>
      <c r="E45" s="142">
        <f aca="true" t="shared" si="9" ref="E45:E50">PRODUCT(C45,N45)</f>
        <v>0</v>
      </c>
      <c r="F45" s="142">
        <f aca="true" t="shared" si="10" ref="F45:F50">PRODUCT(C45,O45)</f>
        <v>0</v>
      </c>
      <c r="G45" s="143">
        <f aca="true" t="shared" si="11" ref="G45:G50">PRODUCT(C45,P45)</f>
        <v>0</v>
      </c>
      <c r="H45" s="138"/>
      <c r="J45" s="146" t="s">
        <v>93</v>
      </c>
      <c r="K45" s="303" t="s">
        <v>180</v>
      </c>
      <c r="L45" s="308">
        <v>130</v>
      </c>
      <c r="M45" s="140">
        <v>61.1</v>
      </c>
      <c r="N45" s="140">
        <v>0.91</v>
      </c>
      <c r="O45" s="140">
        <v>0.26</v>
      </c>
      <c r="P45" s="141">
        <v>15.6</v>
      </c>
    </row>
    <row r="46" spans="2:24" ht="14.25">
      <c r="B46" s="242" t="s">
        <v>94</v>
      </c>
      <c r="C46" s="204">
        <v>0</v>
      </c>
      <c r="D46" s="142">
        <f t="shared" si="8"/>
        <v>0</v>
      </c>
      <c r="E46" s="142">
        <f t="shared" si="9"/>
        <v>0</v>
      </c>
      <c r="F46" s="142">
        <f t="shared" si="10"/>
        <v>0</v>
      </c>
      <c r="G46" s="143">
        <f t="shared" si="11"/>
        <v>0</v>
      </c>
      <c r="H46" s="138"/>
      <c r="J46" s="146" t="s">
        <v>94</v>
      </c>
      <c r="K46" s="305" t="s">
        <v>174</v>
      </c>
      <c r="L46" s="305">
        <v>160</v>
      </c>
      <c r="M46" s="164">
        <v>382</v>
      </c>
      <c r="N46" s="164">
        <v>4.32</v>
      </c>
      <c r="O46" s="164">
        <v>0.96</v>
      </c>
      <c r="P46" s="165">
        <v>99.68</v>
      </c>
      <c r="W46" s="166"/>
      <c r="X46" s="166"/>
    </row>
    <row r="47" spans="2:24" ht="14.25">
      <c r="B47" s="243" t="s">
        <v>95</v>
      </c>
      <c r="C47" s="203">
        <v>0</v>
      </c>
      <c r="D47" s="142">
        <f t="shared" si="8"/>
        <v>0</v>
      </c>
      <c r="E47" s="142">
        <f t="shared" si="9"/>
        <v>0</v>
      </c>
      <c r="F47" s="142">
        <f t="shared" si="10"/>
        <v>0</v>
      </c>
      <c r="G47" s="143">
        <f t="shared" si="11"/>
        <v>0</v>
      </c>
      <c r="H47" s="138"/>
      <c r="J47" s="146" t="s">
        <v>95</v>
      </c>
      <c r="K47" s="303" t="s">
        <v>180</v>
      </c>
      <c r="L47" s="308">
        <v>100</v>
      </c>
      <c r="M47" s="140">
        <v>46</v>
      </c>
      <c r="N47" s="140">
        <v>0.8</v>
      </c>
      <c r="O47" s="140">
        <v>0.2</v>
      </c>
      <c r="P47" s="141">
        <v>11.6</v>
      </c>
      <c r="W47" s="166"/>
      <c r="X47" s="167"/>
    </row>
    <row r="48" spans="2:24" ht="14.25">
      <c r="B48" s="243" t="s">
        <v>96</v>
      </c>
      <c r="C48" s="203">
        <v>0</v>
      </c>
      <c r="D48" s="142">
        <f t="shared" si="8"/>
        <v>0</v>
      </c>
      <c r="E48" s="142">
        <f t="shared" si="9"/>
        <v>0</v>
      </c>
      <c r="F48" s="142">
        <f t="shared" si="10"/>
        <v>0</v>
      </c>
      <c r="G48" s="143">
        <f t="shared" si="11"/>
        <v>0</v>
      </c>
      <c r="H48" s="138"/>
      <c r="J48" s="146" t="s">
        <v>96</v>
      </c>
      <c r="K48" s="304" t="s">
        <v>181</v>
      </c>
      <c r="L48" s="308">
        <v>80</v>
      </c>
      <c r="M48" s="140">
        <v>69.6</v>
      </c>
      <c r="N48" s="140">
        <v>1.36</v>
      </c>
      <c r="O48" s="140">
        <v>0.32</v>
      </c>
      <c r="P48" s="141">
        <v>16.8</v>
      </c>
      <c r="W48" s="166"/>
      <c r="X48" s="167"/>
    </row>
    <row r="49" spans="2:24" ht="14.25">
      <c r="B49" s="243" t="s">
        <v>97</v>
      </c>
      <c r="C49" s="203">
        <v>0</v>
      </c>
      <c r="D49" s="142">
        <f t="shared" si="8"/>
        <v>0</v>
      </c>
      <c r="E49" s="142">
        <f t="shared" si="9"/>
        <v>0</v>
      </c>
      <c r="F49" s="142">
        <f t="shared" si="10"/>
        <v>0</v>
      </c>
      <c r="G49" s="143">
        <f t="shared" si="11"/>
        <v>0</v>
      </c>
      <c r="H49" s="138"/>
      <c r="J49" s="146" t="s">
        <v>97</v>
      </c>
      <c r="K49" s="303" t="s">
        <v>180</v>
      </c>
      <c r="L49" s="308">
        <v>145</v>
      </c>
      <c r="M49" s="140">
        <v>95.7</v>
      </c>
      <c r="N49" s="140">
        <v>1</v>
      </c>
      <c r="O49" s="140">
        <v>0.58</v>
      </c>
      <c r="P49" s="141">
        <v>24.2</v>
      </c>
      <c r="W49" s="167"/>
      <c r="X49" s="167"/>
    </row>
    <row r="50" spans="2:24" ht="14.25">
      <c r="B50" s="243" t="s">
        <v>98</v>
      </c>
      <c r="C50" s="203">
        <v>0</v>
      </c>
      <c r="D50" s="142">
        <f t="shared" si="8"/>
        <v>0</v>
      </c>
      <c r="E50" s="142">
        <f t="shared" si="9"/>
        <v>0</v>
      </c>
      <c r="F50" s="142">
        <f t="shared" si="10"/>
        <v>0</v>
      </c>
      <c r="G50" s="143">
        <f t="shared" si="11"/>
        <v>0</v>
      </c>
      <c r="H50" s="138"/>
      <c r="J50" s="146" t="s">
        <v>98</v>
      </c>
      <c r="K50" s="303" t="s">
        <v>182</v>
      </c>
      <c r="L50" s="308">
        <v>85</v>
      </c>
      <c r="M50" s="140">
        <v>44.2</v>
      </c>
      <c r="N50" s="140">
        <v>0.34</v>
      </c>
      <c r="O50" s="140">
        <v>0.17</v>
      </c>
      <c r="P50" s="141">
        <v>11.65</v>
      </c>
      <c r="W50" s="167"/>
      <c r="X50" s="167"/>
    </row>
    <row r="51" spans="2:24" ht="12">
      <c r="B51" s="241" t="s">
        <v>99</v>
      </c>
      <c r="C51" s="203"/>
      <c r="D51" s="150"/>
      <c r="E51" s="150"/>
      <c r="F51" s="150"/>
      <c r="G51" s="135"/>
      <c r="H51" s="138"/>
      <c r="J51" s="146" t="s">
        <v>99</v>
      </c>
      <c r="K51" s="150"/>
      <c r="L51" s="150"/>
      <c r="M51" s="151"/>
      <c r="N51" s="151"/>
      <c r="O51" s="151"/>
      <c r="P51" s="152"/>
      <c r="W51" s="167"/>
      <c r="X51" s="167"/>
    </row>
    <row r="52" spans="2:24" ht="14.25">
      <c r="B52" s="243" t="s">
        <v>100</v>
      </c>
      <c r="C52" s="203">
        <v>0</v>
      </c>
      <c r="D52" s="142">
        <f aca="true" t="shared" si="12" ref="D52:D67">PRODUCT(C52,M52)</f>
        <v>0</v>
      </c>
      <c r="E52" s="142">
        <f aca="true" t="shared" si="13" ref="E52:E67">PRODUCT(C52,N52)</f>
        <v>0</v>
      </c>
      <c r="F52" s="142">
        <f aca="true" t="shared" si="14" ref="F52:F67">PRODUCT(C52,O52)</f>
        <v>0</v>
      </c>
      <c r="G52" s="143">
        <f aca="true" t="shared" si="15" ref="G52:G67">PRODUCT(C52,P52)</f>
        <v>0</v>
      </c>
      <c r="H52" s="138"/>
      <c r="J52" s="146" t="s">
        <v>100</v>
      </c>
      <c r="K52" s="303" t="s">
        <v>183</v>
      </c>
      <c r="L52" s="308">
        <v>100</v>
      </c>
      <c r="M52" s="140">
        <v>65</v>
      </c>
      <c r="N52" s="140">
        <v>1</v>
      </c>
      <c r="O52" s="140">
        <v>0.3</v>
      </c>
      <c r="P52" s="141">
        <v>16.1</v>
      </c>
      <c r="W52" s="167"/>
      <c r="X52" s="167"/>
    </row>
    <row r="53" spans="2:24" ht="14.25">
      <c r="B53" s="243" t="s">
        <v>101</v>
      </c>
      <c r="C53" s="203">
        <v>1</v>
      </c>
      <c r="D53" s="142">
        <f t="shared" si="12"/>
        <v>35.2</v>
      </c>
      <c r="E53" s="142">
        <f t="shared" si="13"/>
        <v>0.48</v>
      </c>
      <c r="F53" s="142">
        <f t="shared" si="14"/>
        <v>0.36</v>
      </c>
      <c r="G53" s="143">
        <f t="shared" si="15"/>
        <v>8.97</v>
      </c>
      <c r="H53" s="138"/>
      <c r="J53" s="146" t="s">
        <v>101</v>
      </c>
      <c r="K53" s="303" t="s">
        <v>184</v>
      </c>
      <c r="L53" s="308">
        <v>60</v>
      </c>
      <c r="M53" s="140">
        <v>35.2</v>
      </c>
      <c r="N53" s="140">
        <v>0.48</v>
      </c>
      <c r="O53" s="140">
        <v>0.36</v>
      </c>
      <c r="P53" s="141">
        <v>8.97</v>
      </c>
      <c r="W53" s="167"/>
      <c r="X53" s="167"/>
    </row>
    <row r="54" spans="2:24" ht="14.25">
      <c r="B54" s="243" t="s">
        <v>102</v>
      </c>
      <c r="C54" s="203">
        <v>0</v>
      </c>
      <c r="D54" s="142">
        <f t="shared" si="12"/>
        <v>0</v>
      </c>
      <c r="E54" s="142">
        <f t="shared" si="13"/>
        <v>0</v>
      </c>
      <c r="F54" s="142">
        <f t="shared" si="14"/>
        <v>0</v>
      </c>
      <c r="G54" s="143">
        <f t="shared" si="15"/>
        <v>0</v>
      </c>
      <c r="H54" s="138"/>
      <c r="J54" s="146" t="s">
        <v>102</v>
      </c>
      <c r="K54" s="303" t="s">
        <v>183</v>
      </c>
      <c r="L54" s="308">
        <v>100</v>
      </c>
      <c r="M54" s="140">
        <v>101</v>
      </c>
      <c r="N54" s="140">
        <v>1.7</v>
      </c>
      <c r="O54" s="140">
        <v>0.6</v>
      </c>
      <c r="P54" s="141">
        <v>25.2</v>
      </c>
      <c r="W54" s="167"/>
      <c r="X54" s="167"/>
    </row>
    <row r="55" spans="2:24" ht="14.25">
      <c r="B55" s="243" t="s">
        <v>103</v>
      </c>
      <c r="C55" s="203">
        <v>0</v>
      </c>
      <c r="D55" s="142">
        <f t="shared" si="12"/>
        <v>0</v>
      </c>
      <c r="E55" s="142">
        <f t="shared" si="13"/>
        <v>0</v>
      </c>
      <c r="F55" s="142">
        <f t="shared" si="14"/>
        <v>0</v>
      </c>
      <c r="G55" s="143">
        <f t="shared" si="15"/>
        <v>0</v>
      </c>
      <c r="H55" s="138"/>
      <c r="J55" s="146" t="s">
        <v>103</v>
      </c>
      <c r="K55" s="303" t="s">
        <v>174</v>
      </c>
      <c r="L55" s="308">
        <v>75</v>
      </c>
      <c r="M55" s="140">
        <v>19.5</v>
      </c>
      <c r="N55" s="140">
        <v>0.38</v>
      </c>
      <c r="O55" s="140">
        <v>0.15</v>
      </c>
      <c r="P55" s="141">
        <v>4.8</v>
      </c>
      <c r="W55" s="167"/>
      <c r="X55" s="167"/>
    </row>
    <row r="56" spans="2:24" ht="14.25">
      <c r="B56" s="243" t="s">
        <v>104</v>
      </c>
      <c r="C56" s="203">
        <v>0</v>
      </c>
      <c r="D56" s="142">
        <f t="shared" si="12"/>
        <v>0</v>
      </c>
      <c r="E56" s="142">
        <f t="shared" si="13"/>
        <v>0</v>
      </c>
      <c r="F56" s="142">
        <f t="shared" si="14"/>
        <v>0</v>
      </c>
      <c r="G56" s="143">
        <f t="shared" si="15"/>
        <v>0</v>
      </c>
      <c r="H56" s="138"/>
      <c r="J56" s="146" t="s">
        <v>104</v>
      </c>
      <c r="K56" s="303" t="s">
        <v>180</v>
      </c>
      <c r="L56" s="308">
        <v>100</v>
      </c>
      <c r="M56" s="140">
        <v>85</v>
      </c>
      <c r="N56" s="140">
        <v>1.1</v>
      </c>
      <c r="O56" s="140">
        <v>0.2</v>
      </c>
      <c r="P56" s="141">
        <v>22.1</v>
      </c>
      <c r="W56" s="166"/>
      <c r="X56" s="166"/>
    </row>
    <row r="57" spans="2:24" ht="14.25">
      <c r="B57" s="243" t="s">
        <v>105</v>
      </c>
      <c r="C57" s="203">
        <v>0</v>
      </c>
      <c r="D57" s="142">
        <f t="shared" si="12"/>
        <v>0</v>
      </c>
      <c r="E57" s="142">
        <f t="shared" si="13"/>
        <v>0</v>
      </c>
      <c r="F57" s="142">
        <f t="shared" si="14"/>
        <v>0</v>
      </c>
      <c r="G57" s="143">
        <f t="shared" si="15"/>
        <v>0</v>
      </c>
      <c r="H57" s="138"/>
      <c r="J57" s="146" t="s">
        <v>105</v>
      </c>
      <c r="K57" s="303" t="s">
        <v>180</v>
      </c>
      <c r="L57" s="308">
        <v>200</v>
      </c>
      <c r="M57" s="140">
        <v>82</v>
      </c>
      <c r="N57" s="140">
        <v>1</v>
      </c>
      <c r="O57" s="140">
        <v>0.2</v>
      </c>
      <c r="P57" s="141">
        <v>21</v>
      </c>
      <c r="W57" s="150"/>
      <c r="X57" s="150"/>
    </row>
    <row r="58" spans="2:24" ht="14.25">
      <c r="B58" s="243" t="s">
        <v>106</v>
      </c>
      <c r="C58" s="203">
        <v>0</v>
      </c>
      <c r="D58" s="142">
        <f t="shared" si="12"/>
        <v>0</v>
      </c>
      <c r="E58" s="142">
        <f t="shared" si="13"/>
        <v>0</v>
      </c>
      <c r="F58" s="142">
        <f t="shared" si="14"/>
        <v>0</v>
      </c>
      <c r="G58" s="143">
        <f t="shared" si="15"/>
        <v>0</v>
      </c>
      <c r="H58" s="138"/>
      <c r="J58" s="146" t="s">
        <v>106</v>
      </c>
      <c r="K58" s="303" t="s">
        <v>174</v>
      </c>
      <c r="L58" s="308">
        <v>120</v>
      </c>
      <c r="M58" s="140">
        <v>66</v>
      </c>
      <c r="N58" s="140">
        <v>0.72</v>
      </c>
      <c r="O58" s="140">
        <v>0.12</v>
      </c>
      <c r="P58" s="141">
        <v>12.12</v>
      </c>
      <c r="W58" s="167"/>
      <c r="X58" s="167"/>
    </row>
    <row r="59" spans="2:24" ht="14.25">
      <c r="B59" s="243" t="s">
        <v>107</v>
      </c>
      <c r="C59" s="203">
        <v>0</v>
      </c>
      <c r="D59" s="142">
        <f t="shared" si="12"/>
        <v>0</v>
      </c>
      <c r="E59" s="142">
        <f t="shared" si="13"/>
        <v>0</v>
      </c>
      <c r="F59" s="142">
        <f t="shared" si="14"/>
        <v>0</v>
      </c>
      <c r="G59" s="143">
        <f t="shared" si="15"/>
        <v>0</v>
      </c>
      <c r="H59" s="138"/>
      <c r="J59" s="146" t="s">
        <v>107</v>
      </c>
      <c r="K59" s="303" t="s">
        <v>174</v>
      </c>
      <c r="L59" s="308">
        <v>120</v>
      </c>
      <c r="M59" s="140">
        <v>55.2</v>
      </c>
      <c r="N59" s="140">
        <v>0.36</v>
      </c>
      <c r="O59" s="140">
        <v>0.12</v>
      </c>
      <c r="P59" s="141">
        <v>13.32</v>
      </c>
      <c r="R59" s="150"/>
      <c r="W59" s="167"/>
      <c r="X59" s="167"/>
    </row>
    <row r="60" spans="2:18" ht="14.25">
      <c r="B60" s="243" t="s">
        <v>108</v>
      </c>
      <c r="C60" s="203">
        <v>1</v>
      </c>
      <c r="D60" s="142">
        <f t="shared" si="12"/>
        <v>39</v>
      </c>
      <c r="E60" s="142">
        <f t="shared" si="13"/>
        <v>0.6</v>
      </c>
      <c r="F60" s="142">
        <f t="shared" si="14"/>
        <v>0.1</v>
      </c>
      <c r="G60" s="143">
        <f t="shared" si="15"/>
        <v>9.99</v>
      </c>
      <c r="H60" s="138"/>
      <c r="I60" s="294"/>
      <c r="J60" s="146" t="s">
        <v>108</v>
      </c>
      <c r="K60" s="303" t="s">
        <v>174</v>
      </c>
      <c r="L60" s="308">
        <v>100</v>
      </c>
      <c r="M60" s="140">
        <v>39</v>
      </c>
      <c r="N60" s="140">
        <v>0.6</v>
      </c>
      <c r="O60" s="140">
        <v>0.1</v>
      </c>
      <c r="P60" s="141">
        <v>9.99</v>
      </c>
      <c r="R60" s="150"/>
    </row>
    <row r="61" spans="2:16" ht="14.25">
      <c r="B61" s="243" t="s">
        <v>109</v>
      </c>
      <c r="C61" s="203">
        <v>0</v>
      </c>
      <c r="D61" s="142">
        <f t="shared" si="12"/>
        <v>0</v>
      </c>
      <c r="E61" s="142">
        <f t="shared" si="13"/>
        <v>0</v>
      </c>
      <c r="F61" s="142">
        <f t="shared" si="14"/>
        <v>0</v>
      </c>
      <c r="G61" s="143">
        <f t="shared" si="15"/>
        <v>0</v>
      </c>
      <c r="H61" s="158"/>
      <c r="J61" s="146" t="s">
        <v>109</v>
      </c>
      <c r="K61" s="303" t="s">
        <v>180</v>
      </c>
      <c r="L61" s="308">
        <v>65</v>
      </c>
      <c r="M61" s="140">
        <v>51.35</v>
      </c>
      <c r="N61" s="140">
        <v>0.26</v>
      </c>
      <c r="O61" s="140">
        <v>0.26</v>
      </c>
      <c r="P61" s="141">
        <v>13.33</v>
      </c>
    </row>
    <row r="62" spans="2:16" ht="14.25">
      <c r="B62" s="243" t="s">
        <v>110</v>
      </c>
      <c r="C62" s="203">
        <v>0</v>
      </c>
      <c r="D62" s="142">
        <f t="shared" si="12"/>
        <v>0</v>
      </c>
      <c r="E62" s="142">
        <f t="shared" si="13"/>
        <v>0</v>
      </c>
      <c r="F62" s="142">
        <f t="shared" si="14"/>
        <v>0</v>
      </c>
      <c r="G62" s="143">
        <f t="shared" si="15"/>
        <v>0</v>
      </c>
      <c r="H62" s="138"/>
      <c r="J62" s="146" t="s">
        <v>110</v>
      </c>
      <c r="K62" s="303" t="s">
        <v>180</v>
      </c>
      <c r="L62" s="308">
        <v>70</v>
      </c>
      <c r="M62" s="140">
        <v>46.6</v>
      </c>
      <c r="N62" s="140">
        <v>0.14</v>
      </c>
      <c r="O62" s="140">
        <v>0.42</v>
      </c>
      <c r="P62" s="141">
        <v>10.15</v>
      </c>
    </row>
    <row r="63" spans="2:16" ht="14.25">
      <c r="B63" s="243" t="s">
        <v>111</v>
      </c>
      <c r="C63" s="203">
        <v>0</v>
      </c>
      <c r="D63" s="142">
        <f t="shared" si="12"/>
        <v>0</v>
      </c>
      <c r="E63" s="142">
        <f t="shared" si="13"/>
        <v>0</v>
      </c>
      <c r="F63" s="142">
        <f t="shared" si="14"/>
        <v>0</v>
      </c>
      <c r="G63" s="143">
        <f t="shared" si="15"/>
        <v>0</v>
      </c>
      <c r="H63" s="138"/>
      <c r="J63" s="146" t="s">
        <v>111</v>
      </c>
      <c r="K63" s="303" t="s">
        <v>185</v>
      </c>
      <c r="L63" s="308">
        <v>20</v>
      </c>
      <c r="M63" s="140">
        <v>9.8</v>
      </c>
      <c r="N63" s="140">
        <v>0.12</v>
      </c>
      <c r="O63" s="140">
        <v>0.02</v>
      </c>
      <c r="P63" s="141">
        <v>2.58</v>
      </c>
    </row>
    <row r="64" spans="2:16" ht="14.25">
      <c r="B64" s="243" t="s">
        <v>112</v>
      </c>
      <c r="C64" s="203">
        <v>0</v>
      </c>
      <c r="D64" s="142">
        <f t="shared" si="12"/>
        <v>0</v>
      </c>
      <c r="E64" s="142">
        <f t="shared" si="13"/>
        <v>0</v>
      </c>
      <c r="F64" s="142">
        <f t="shared" si="14"/>
        <v>0</v>
      </c>
      <c r="G64" s="143">
        <f t="shared" si="15"/>
        <v>0</v>
      </c>
      <c r="H64" s="138"/>
      <c r="J64" s="146" t="s">
        <v>112</v>
      </c>
      <c r="K64" s="303" t="s">
        <v>183</v>
      </c>
      <c r="L64" s="308">
        <v>100</v>
      </c>
      <c r="M64" s="140">
        <v>94</v>
      </c>
      <c r="N64" s="140">
        <v>1.2</v>
      </c>
      <c r="O64" s="140">
        <v>0.4</v>
      </c>
      <c r="P64" s="141">
        <v>24</v>
      </c>
    </row>
    <row r="65" spans="2:16" ht="14.25">
      <c r="B65" s="243" t="s">
        <v>113</v>
      </c>
      <c r="C65" s="203">
        <v>0</v>
      </c>
      <c r="D65" s="142">
        <f t="shared" si="12"/>
        <v>0</v>
      </c>
      <c r="E65" s="142">
        <f t="shared" si="13"/>
        <v>0</v>
      </c>
      <c r="F65" s="142">
        <f t="shared" si="14"/>
        <v>0</v>
      </c>
      <c r="G65" s="143">
        <f t="shared" si="15"/>
        <v>0</v>
      </c>
      <c r="H65" s="138"/>
      <c r="J65" s="146" t="s">
        <v>113</v>
      </c>
      <c r="K65" s="303" t="s">
        <v>186</v>
      </c>
      <c r="L65" s="308">
        <v>120</v>
      </c>
      <c r="M65" s="140">
        <v>40.8</v>
      </c>
      <c r="N65" s="140">
        <v>0.36</v>
      </c>
      <c r="O65" s="140">
        <v>0.24</v>
      </c>
      <c r="P65" s="141">
        <v>9.24</v>
      </c>
    </row>
    <row r="66" spans="2:16" ht="14.25">
      <c r="B66" s="242" t="s">
        <v>114</v>
      </c>
      <c r="C66" s="203">
        <v>0</v>
      </c>
      <c r="D66" s="142">
        <f t="shared" si="12"/>
        <v>0</v>
      </c>
      <c r="E66" s="142">
        <f t="shared" si="13"/>
        <v>0</v>
      </c>
      <c r="F66" s="142">
        <f t="shared" si="14"/>
        <v>0</v>
      </c>
      <c r="G66" s="143">
        <f t="shared" si="15"/>
        <v>0</v>
      </c>
      <c r="H66" s="138"/>
      <c r="J66" s="146" t="s">
        <v>114</v>
      </c>
      <c r="K66" s="305" t="s">
        <v>187</v>
      </c>
      <c r="L66" s="305">
        <v>50</v>
      </c>
      <c r="M66" s="164">
        <v>33</v>
      </c>
      <c r="N66" s="164">
        <v>0.3</v>
      </c>
      <c r="O66" s="164">
        <v>0.05</v>
      </c>
      <c r="P66" s="165">
        <v>8.8</v>
      </c>
    </row>
    <row r="67" spans="1:16" ht="15" thickBot="1">
      <c r="A67" s="135"/>
      <c r="B67" s="244" t="s">
        <v>115</v>
      </c>
      <c r="C67" s="203">
        <v>1</v>
      </c>
      <c r="D67" s="142">
        <f t="shared" si="12"/>
        <v>93.3</v>
      </c>
      <c r="E67" s="142">
        <f t="shared" si="13"/>
        <v>1.96</v>
      </c>
      <c r="F67" s="142">
        <f t="shared" si="14"/>
        <v>0.24</v>
      </c>
      <c r="G67" s="143">
        <f t="shared" si="15"/>
        <v>22.29</v>
      </c>
      <c r="H67" s="138"/>
      <c r="J67" s="146" t="s">
        <v>115</v>
      </c>
      <c r="K67" s="303" t="s">
        <v>188</v>
      </c>
      <c r="L67" s="305">
        <v>245</v>
      </c>
      <c r="M67" s="164">
        <v>93.3</v>
      </c>
      <c r="N67" s="164">
        <v>1.96</v>
      </c>
      <c r="O67" s="164">
        <v>0.24</v>
      </c>
      <c r="P67" s="165">
        <v>22.29</v>
      </c>
    </row>
    <row r="68" spans="1:16" ht="13.5" thickBot="1" thickTop="1">
      <c r="A68" s="135"/>
      <c r="B68" s="245" t="s">
        <v>116</v>
      </c>
      <c r="C68" s="205">
        <f>SUM(C45:C67)</f>
        <v>3</v>
      </c>
      <c r="D68" s="168">
        <f>SUM(D45:D67)</f>
        <v>167.5</v>
      </c>
      <c r="E68" s="168">
        <f>SUM(E45:E67)</f>
        <v>3.04</v>
      </c>
      <c r="F68" s="168">
        <f>SUM(F45:F67)</f>
        <v>0.7</v>
      </c>
      <c r="G68" s="169">
        <f>SUM(G45:G67)</f>
        <v>41.25</v>
      </c>
      <c r="H68" s="138"/>
      <c r="J68" s="146"/>
      <c r="K68" s="150"/>
      <c r="L68" s="150"/>
      <c r="M68" s="164"/>
      <c r="N68" s="164"/>
      <c r="O68" s="164"/>
      <c r="P68" s="165"/>
    </row>
    <row r="69" spans="1:16" ht="12.75" thickTop="1">
      <c r="A69" s="135"/>
      <c r="B69" s="246" t="s">
        <v>58</v>
      </c>
      <c r="C69" s="206"/>
      <c r="D69" s="170"/>
      <c r="E69" s="170"/>
      <c r="F69" s="170"/>
      <c r="G69" s="171"/>
      <c r="H69" s="138"/>
      <c r="J69" s="146" t="s">
        <v>58</v>
      </c>
      <c r="K69" s="150"/>
      <c r="L69" s="150"/>
      <c r="M69" s="151"/>
      <c r="N69" s="151"/>
      <c r="O69" s="151"/>
      <c r="P69" s="152"/>
    </row>
    <row r="70" spans="1:16" ht="14.25">
      <c r="A70" s="135"/>
      <c r="B70" s="235" t="s">
        <v>117</v>
      </c>
      <c r="C70" s="195">
        <v>0</v>
      </c>
      <c r="D70" s="142">
        <f>C70*M70</f>
        <v>0</v>
      </c>
      <c r="E70" s="142"/>
      <c r="F70" s="142">
        <f>C70*O70</f>
        <v>0</v>
      </c>
      <c r="G70" s="143"/>
      <c r="H70" s="138"/>
      <c r="J70" s="146" t="s">
        <v>117</v>
      </c>
      <c r="K70" s="303" t="s">
        <v>176</v>
      </c>
      <c r="L70" s="58" t="s">
        <v>200</v>
      </c>
      <c r="M70" s="140">
        <v>126</v>
      </c>
      <c r="N70" s="140">
        <v>0</v>
      </c>
      <c r="O70" s="140">
        <v>14</v>
      </c>
      <c r="P70" s="141">
        <v>0</v>
      </c>
    </row>
    <row r="71" spans="1:16" ht="14.25">
      <c r="A71" s="135"/>
      <c r="B71" s="235" t="s">
        <v>118</v>
      </c>
      <c r="C71" s="195">
        <v>3</v>
      </c>
      <c r="D71" s="142">
        <f>C71*M71</f>
        <v>378</v>
      </c>
      <c r="E71" s="142"/>
      <c r="F71" s="142">
        <f>C71*O71</f>
        <v>42</v>
      </c>
      <c r="G71" s="143"/>
      <c r="J71" s="146" t="s">
        <v>118</v>
      </c>
      <c r="K71" s="303" t="s">
        <v>176</v>
      </c>
      <c r="L71" s="58" t="s">
        <v>200</v>
      </c>
      <c r="M71" s="140">
        <v>126</v>
      </c>
      <c r="N71" s="140">
        <v>0</v>
      </c>
      <c r="O71" s="140">
        <v>14</v>
      </c>
      <c r="P71" s="141">
        <v>0</v>
      </c>
    </row>
    <row r="72" spans="1:16" ht="14.25">
      <c r="A72" s="135"/>
      <c r="B72" s="234" t="s">
        <v>119</v>
      </c>
      <c r="C72" s="195">
        <v>3</v>
      </c>
      <c r="D72" s="142">
        <f>C72*M72</f>
        <v>322.5</v>
      </c>
      <c r="E72" s="142"/>
      <c r="F72" s="142">
        <f>C72*O72</f>
        <v>36.45</v>
      </c>
      <c r="G72" s="143"/>
      <c r="J72" s="146" t="s">
        <v>119</v>
      </c>
      <c r="K72" s="303" t="s">
        <v>176</v>
      </c>
      <c r="L72" s="58" t="s">
        <v>200</v>
      </c>
      <c r="M72" s="164">
        <v>107.5</v>
      </c>
      <c r="N72" s="164">
        <v>0</v>
      </c>
      <c r="O72" s="164">
        <v>12.15</v>
      </c>
      <c r="P72" s="165">
        <v>0</v>
      </c>
    </row>
    <row r="73" spans="1:16" ht="14.25">
      <c r="A73" s="135"/>
      <c r="B73" s="234" t="s">
        <v>120</v>
      </c>
      <c r="C73" s="195">
        <v>0</v>
      </c>
      <c r="D73" s="142">
        <f>C73*M73</f>
        <v>0</v>
      </c>
      <c r="E73" s="142"/>
      <c r="F73" s="142">
        <f>C73*O73</f>
        <v>0</v>
      </c>
      <c r="G73" s="143"/>
      <c r="J73" s="146" t="s">
        <v>120</v>
      </c>
      <c r="K73" s="303" t="s">
        <v>176</v>
      </c>
      <c r="L73" s="58" t="s">
        <v>200</v>
      </c>
      <c r="M73" s="164">
        <v>107.8</v>
      </c>
      <c r="N73" s="164">
        <v>0</v>
      </c>
      <c r="O73" s="164">
        <v>12</v>
      </c>
      <c r="P73" s="165">
        <v>0</v>
      </c>
    </row>
    <row r="74" spans="1:16" ht="15" thickBot="1">
      <c r="A74" s="135"/>
      <c r="B74" s="247" t="s">
        <v>121</v>
      </c>
      <c r="C74" s="207">
        <v>1</v>
      </c>
      <c r="D74" s="172">
        <f>C74*M74</f>
        <v>107.5</v>
      </c>
      <c r="E74" s="173">
        <f>C74*N74</f>
        <v>2</v>
      </c>
      <c r="F74" s="173">
        <f>C74*O74</f>
        <v>12.15</v>
      </c>
      <c r="G74" s="174">
        <f>C74*P74</f>
        <v>0.5</v>
      </c>
      <c r="J74" s="146" t="s">
        <v>121</v>
      </c>
      <c r="K74" s="303" t="s">
        <v>176</v>
      </c>
      <c r="L74" s="58" t="s">
        <v>200</v>
      </c>
      <c r="M74" s="164">
        <v>107.5</v>
      </c>
      <c r="N74" s="164">
        <v>2</v>
      </c>
      <c r="O74" s="164">
        <v>12.15</v>
      </c>
      <c r="P74" s="165">
        <v>0.5</v>
      </c>
    </row>
    <row r="75" spans="1:16" ht="15" customHeight="1" thickBot="1" thickTop="1">
      <c r="A75" s="135"/>
      <c r="B75" s="248" t="s">
        <v>122</v>
      </c>
      <c r="C75" s="208">
        <f>SUM(C70:C74)</f>
        <v>7</v>
      </c>
      <c r="D75" s="175">
        <f>SUM(D70:D74)</f>
        <v>808</v>
      </c>
      <c r="E75" s="176">
        <f>SUM(E70:E74)</f>
        <v>2</v>
      </c>
      <c r="F75" s="176">
        <f>SUM(F70:F74)</f>
        <v>90.60000000000001</v>
      </c>
      <c r="G75" s="177">
        <f>SUM(G70:G74)</f>
        <v>0.5</v>
      </c>
      <c r="J75" s="146"/>
      <c r="K75" s="302"/>
      <c r="L75" s="302"/>
      <c r="M75" s="140"/>
      <c r="N75" s="140"/>
      <c r="O75" s="140"/>
      <c r="P75" s="141"/>
    </row>
    <row r="76" spans="1:16" ht="12.75" thickTop="1">
      <c r="A76" s="135"/>
      <c r="B76" s="249" t="s">
        <v>123</v>
      </c>
      <c r="C76" s="209">
        <v>1</v>
      </c>
      <c r="D76" s="178">
        <f>PRODUCT(C76,M76)</f>
        <v>82</v>
      </c>
      <c r="E76" s="178">
        <f>PRODUCT(C76,N76)</f>
        <v>6</v>
      </c>
      <c r="F76" s="178">
        <f>PRODUCT(C76,O76)</f>
        <v>6</v>
      </c>
      <c r="G76" s="179">
        <f>PRODUCT(C76,P76)</f>
        <v>1</v>
      </c>
      <c r="J76" s="146" t="s">
        <v>124</v>
      </c>
      <c r="K76" s="306" t="s">
        <v>189</v>
      </c>
      <c r="L76" s="306" t="s">
        <v>201</v>
      </c>
      <c r="M76" s="140">
        <v>82</v>
      </c>
      <c r="N76" s="140">
        <v>6</v>
      </c>
      <c r="O76" s="140">
        <v>6</v>
      </c>
      <c r="P76" s="141">
        <v>1</v>
      </c>
    </row>
    <row r="77" spans="1:16" ht="12.75" thickBot="1">
      <c r="A77" s="135"/>
      <c r="B77" s="250" t="s">
        <v>125</v>
      </c>
      <c r="C77" s="210">
        <v>4</v>
      </c>
      <c r="D77" s="180">
        <f>PRODUCT(C77,M77)</f>
        <v>600</v>
      </c>
      <c r="E77" s="180">
        <f>PRODUCT(C77,N77)</f>
        <v>12.2</v>
      </c>
      <c r="F77" s="180">
        <f>PRODUCT(C77,O77)</f>
        <v>58.4</v>
      </c>
      <c r="G77" s="181">
        <f>PRODUCT(C77,P77)</f>
        <v>2.4</v>
      </c>
      <c r="J77" s="182" t="s">
        <v>126</v>
      </c>
      <c r="K77" s="307" t="s">
        <v>214</v>
      </c>
      <c r="L77" s="307" t="s">
        <v>202</v>
      </c>
      <c r="M77" s="183">
        <v>150</v>
      </c>
      <c r="N77" s="183">
        <v>3.05</v>
      </c>
      <c r="O77" s="183">
        <v>14.6</v>
      </c>
      <c r="P77" s="184">
        <v>0.6</v>
      </c>
    </row>
    <row r="78" spans="2:16" ht="12.75" thickTop="1">
      <c r="B78" s="213" t="s">
        <v>127</v>
      </c>
      <c r="C78" s="214"/>
      <c r="D78" s="215">
        <f>D12+D20+D43+D68+D75+D76+D77</f>
        <v>2037.9</v>
      </c>
      <c r="E78" s="215">
        <f>E12+E20+E43+E68+E75+E76+E77</f>
        <v>37.47</v>
      </c>
      <c r="F78" s="215">
        <f>F12+F20+F43+F68+F75+F76+F77</f>
        <v>179.32000000000002</v>
      </c>
      <c r="G78" s="216">
        <f>G12+G20+G43+G68+G75+G76+G77</f>
        <v>74.77000000000001</v>
      </c>
      <c r="J78" s="150"/>
      <c r="K78" s="150"/>
      <c r="L78" s="150"/>
      <c r="M78" s="185"/>
      <c r="N78" s="185"/>
      <c r="O78" s="185"/>
      <c r="P78" s="185"/>
    </row>
    <row r="79" spans="2:12" ht="12.75" thickBot="1">
      <c r="B79" s="217" t="s">
        <v>128</v>
      </c>
      <c r="C79" s="218"/>
      <c r="D79" s="219"/>
      <c r="E79" s="219">
        <f>(4*E78*100)/D78</f>
        <v>7.354629765935521</v>
      </c>
      <c r="F79" s="219">
        <f>(9*F78*100)/D78</f>
        <v>79.1932872074194</v>
      </c>
      <c r="G79" s="220">
        <f>(4*G78*100)/D78</f>
        <v>14.675891849452869</v>
      </c>
      <c r="J79" s="150"/>
      <c r="K79" s="150"/>
      <c r="L79" s="150"/>
    </row>
    <row r="80" spans="2:7" ht="14.25" customHeight="1" thickTop="1">
      <c r="B80" s="251" t="s">
        <v>129</v>
      </c>
      <c r="C80" s="186"/>
      <c r="D80" s="187"/>
      <c r="E80" s="187">
        <f>100*(E12+E20+E74+E76)/E78</f>
        <v>40.0320256204964</v>
      </c>
      <c r="F80" s="187">
        <f>100*(F12+F20+F70+F72+F76)/F78</f>
        <v>25.345750613428503</v>
      </c>
      <c r="G80" s="188">
        <f>100*(G20+G76)/G78</f>
        <v>1.3374348000534972</v>
      </c>
    </row>
    <row r="81" spans="2:7" ht="12">
      <c r="B81" s="252" t="s">
        <v>130</v>
      </c>
      <c r="C81" s="138"/>
      <c r="D81" s="189"/>
      <c r="E81" s="189">
        <f>100-E82-E80</f>
        <v>27.40859354149987</v>
      </c>
      <c r="F81" s="189">
        <f>100-F82-F80</f>
        <v>42.08677225072496</v>
      </c>
      <c r="G81" s="190">
        <f>100-G82-G80</f>
        <v>95.45272167981811</v>
      </c>
    </row>
    <row r="82" spans="2:7" ht="12.75" thickBot="1">
      <c r="B82" s="253" t="s">
        <v>131</v>
      </c>
      <c r="C82" s="191"/>
      <c r="D82" s="192"/>
      <c r="E82" s="192">
        <f>100*E77/E78</f>
        <v>32.55938083800374</v>
      </c>
      <c r="F82" s="192">
        <f>100*F77/F78</f>
        <v>32.56747713584653</v>
      </c>
      <c r="G82" s="193">
        <f>100*G77/G78</f>
        <v>3.2098435201283935</v>
      </c>
    </row>
    <row r="83" spans="1:7" ht="12">
      <c r="A83" s="135"/>
      <c r="B83" s="288" t="s">
        <v>205</v>
      </c>
      <c r="C83" s="138"/>
      <c r="D83" s="189">
        <f>(E78+G78)*4</f>
        <v>448.96000000000004</v>
      </c>
      <c r="E83" s="189"/>
      <c r="F83" s="189"/>
      <c r="G83" s="291"/>
    </row>
    <row r="84" spans="1:8" ht="12.75" thickBot="1">
      <c r="A84" s="135"/>
      <c r="B84" s="289" t="s">
        <v>206</v>
      </c>
      <c r="C84" s="290"/>
      <c r="D84" s="293">
        <f>F78*9/D83</f>
        <v>3.5947077690662863</v>
      </c>
      <c r="E84" s="290"/>
      <c r="F84" s="290"/>
      <c r="G84" s="292"/>
      <c r="H84" s="150"/>
    </row>
    <row r="85" ht="12">
      <c r="H85" s="150"/>
    </row>
    <row r="86" ht="12">
      <c r="H86" s="150"/>
    </row>
    <row r="87" ht="12">
      <c r="H87" s="150"/>
    </row>
    <row r="88" ht="28.5" customHeight="1">
      <c r="H88" s="150"/>
    </row>
    <row r="89" ht="17.25" customHeight="1">
      <c r="H89" s="150"/>
    </row>
    <row r="90" ht="12">
      <c r="H90" s="150"/>
    </row>
    <row r="91" ht="12">
      <c r="H91" s="150"/>
    </row>
    <row r="92" ht="12">
      <c r="H92" s="150"/>
    </row>
    <row r="93" ht="12">
      <c r="H93" s="150"/>
    </row>
    <row r="94" ht="12">
      <c r="H94" s="150"/>
    </row>
    <row r="95" ht="12">
      <c r="H95" s="150"/>
    </row>
    <row r="96" ht="12">
      <c r="H96" s="150"/>
    </row>
    <row r="97" ht="12">
      <c r="H97" s="150"/>
    </row>
    <row r="98" ht="12">
      <c r="H98" s="150"/>
    </row>
    <row r="99" ht="12">
      <c r="H99" s="150"/>
    </row>
    <row r="100" ht="12">
      <c r="H100" s="150"/>
    </row>
    <row r="101" ht="12">
      <c r="H101" s="150"/>
    </row>
    <row r="102" ht="12">
      <c r="H102" s="150"/>
    </row>
    <row r="103" ht="12">
      <c r="H103" s="150"/>
    </row>
    <row r="121" ht="12">
      <c r="B121" s="254"/>
    </row>
  </sheetData>
  <sheetProtection selectLockedCells="1"/>
  <protectedRanges>
    <protectedRange password="C6BA" sqref="C8:C77" name="Rango1"/>
  </protectedRanges>
  <mergeCells count="4">
    <mergeCell ref="B1:G1"/>
    <mergeCell ref="C3:G3"/>
    <mergeCell ref="J4:P4"/>
    <mergeCell ref="C2:E2"/>
  </mergeCells>
  <printOptions/>
  <pageMargins left="0.75" right="0.75" top="1" bottom="1" header="0" footer="0"/>
  <pageSetup orientation="portrait" scale="5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B2:P77"/>
  <sheetViews>
    <sheetView zoomScale="75" zoomScaleNormal="75" workbookViewId="0" topLeftCell="A1">
      <selection activeCell="I35" sqref="I35"/>
    </sheetView>
  </sheetViews>
  <sheetFormatPr defaultColWidth="11.421875" defaultRowHeight="12.75"/>
  <cols>
    <col min="2" max="2" width="18.140625" style="0" customWidth="1"/>
    <col min="3" max="3" width="17.57421875" style="0" customWidth="1"/>
    <col min="4" max="4" width="14.00390625" style="0" customWidth="1"/>
    <col min="5" max="5" width="15.00390625" style="0" customWidth="1"/>
    <col min="6" max="6" width="10.421875" style="0" customWidth="1"/>
    <col min="7" max="7" width="10.140625" style="255" customWidth="1"/>
    <col min="8" max="8" width="13.7109375" style="0" customWidth="1"/>
    <col min="9" max="9" width="15.28125" style="256" customWidth="1"/>
    <col min="14" max="14" width="17.421875" style="0" customWidth="1"/>
    <col min="16" max="16" width="13.140625" style="0" customWidth="1"/>
  </cols>
  <sheetData>
    <row r="1" ht="13.5" thickBot="1"/>
    <row r="2" spans="3:9" ht="24" thickBot="1">
      <c r="C2" s="257" t="s">
        <v>137</v>
      </c>
      <c r="D2" s="257"/>
      <c r="E2" s="257"/>
      <c r="F2" s="258" t="s">
        <v>210</v>
      </c>
      <c r="H2" s="448" t="s">
        <v>159</v>
      </c>
      <c r="I2" s="449"/>
    </row>
    <row r="3" spans="3:10" ht="15.75" customHeight="1" thickBot="1">
      <c r="C3" s="212" t="s">
        <v>209</v>
      </c>
      <c r="H3" s="450" t="s">
        <v>160</v>
      </c>
      <c r="I3" s="451"/>
      <c r="J3" s="259"/>
    </row>
    <row r="4" ht="13.5" thickBot="1">
      <c r="C4" s="40"/>
    </row>
    <row r="5" spans="2:14" s="283" customFormat="1" ht="16.5" customHeight="1" thickBot="1">
      <c r="B5" s="278" t="s">
        <v>138</v>
      </c>
      <c r="C5" s="279"/>
      <c r="D5" s="280" t="s">
        <v>139</v>
      </c>
      <c r="E5" s="280" t="s">
        <v>140</v>
      </c>
      <c r="F5" s="281" t="s">
        <v>141</v>
      </c>
      <c r="G5" s="282" t="s">
        <v>161</v>
      </c>
      <c r="H5" s="281" t="s">
        <v>59</v>
      </c>
      <c r="I5" s="282" t="s">
        <v>162</v>
      </c>
      <c r="J5" s="281" t="s">
        <v>142</v>
      </c>
      <c r="K5" s="281" t="s">
        <v>143</v>
      </c>
      <c r="L5" s="281" t="s">
        <v>144</v>
      </c>
      <c r="M5" s="281" t="s">
        <v>145</v>
      </c>
      <c r="N5" s="281" t="s">
        <v>146</v>
      </c>
    </row>
    <row r="6" spans="2:14" s="283" customFormat="1" ht="16.5" customHeight="1" thickBot="1">
      <c r="B6" s="281" t="s">
        <v>147</v>
      </c>
      <c r="C6" s="284" t="s">
        <v>148</v>
      </c>
      <c r="D6" s="285" t="s">
        <v>149</v>
      </c>
      <c r="E6" s="285" t="s">
        <v>149</v>
      </c>
      <c r="F6" s="286" t="s">
        <v>150</v>
      </c>
      <c r="G6" s="287" t="s">
        <v>151</v>
      </c>
      <c r="H6" s="286" t="s">
        <v>151</v>
      </c>
      <c r="I6" s="287" t="s">
        <v>151</v>
      </c>
      <c r="J6" s="286" t="s">
        <v>151</v>
      </c>
      <c r="K6" s="286" t="s">
        <v>151</v>
      </c>
      <c r="L6" s="286" t="s">
        <v>151</v>
      </c>
      <c r="M6" s="286" t="s">
        <v>151</v>
      </c>
      <c r="N6" s="286" t="s">
        <v>151</v>
      </c>
    </row>
    <row r="7" spans="2:16" ht="18.75" customHeight="1" thickBot="1">
      <c r="B7" s="260"/>
      <c r="C7" s="261">
        <v>1.5</v>
      </c>
      <c r="D7" s="261">
        <f>C7*4</f>
        <v>6</v>
      </c>
      <c r="E7" s="261">
        <f>SUM(C7:D7)</f>
        <v>7.5</v>
      </c>
      <c r="F7" s="262">
        <f aca="true" t="shared" si="0" ref="F7:F28">(750*C7)/100</f>
        <v>11.25</v>
      </c>
      <c r="G7" s="263">
        <f aca="true" t="shared" si="1" ref="G7:G28">(15.25*C7)/100</f>
        <v>0.22875</v>
      </c>
      <c r="H7" s="264">
        <f aca="true" t="shared" si="2" ref="H7:H28">(3*C7)/100</f>
        <v>0.045</v>
      </c>
      <c r="I7" s="265">
        <f aca="true" t="shared" si="3" ref="I7:I28">(0.59*C7)/100</f>
        <v>0.00885</v>
      </c>
      <c r="J7" s="266">
        <f aca="true" t="shared" si="4" ref="J7:J28">(73*C7)/100</f>
        <v>1.095</v>
      </c>
      <c r="K7" s="265">
        <f aca="true" t="shared" si="5" ref="K7:K28">(16.2*C7)/100</f>
        <v>0.24299999999999997</v>
      </c>
      <c r="L7" s="265">
        <f aca="true" t="shared" si="6" ref="L7:L28">(17.4*C7)/100</f>
        <v>0.26099999999999995</v>
      </c>
      <c r="M7" s="265">
        <f aca="true" t="shared" si="7" ref="M7:M28">(10.9*C7)/100</f>
        <v>0.1635</v>
      </c>
      <c r="N7" s="267">
        <f aca="true" t="shared" si="8" ref="N7:N28">(25.3*C7)/100</f>
        <v>0.3795</v>
      </c>
      <c r="O7" s="1"/>
      <c r="P7" s="1"/>
    </row>
    <row r="8" spans="2:16" ht="18.75" customHeight="1" thickBot="1">
      <c r="B8" s="268"/>
      <c r="C8" s="269">
        <v>2</v>
      </c>
      <c r="D8" s="261">
        <f aca="true" t="shared" si="9" ref="D8:D31">C8*4</f>
        <v>8</v>
      </c>
      <c r="E8" s="261">
        <f aca="true" t="shared" si="10" ref="E8:E31">SUM(C8:D8)</f>
        <v>10</v>
      </c>
      <c r="F8" s="262">
        <f t="shared" si="0"/>
        <v>15</v>
      </c>
      <c r="G8" s="263">
        <f t="shared" si="1"/>
        <v>0.305</v>
      </c>
      <c r="H8" s="264">
        <f t="shared" si="2"/>
        <v>0.06</v>
      </c>
      <c r="I8" s="265">
        <f t="shared" si="3"/>
        <v>0.0118</v>
      </c>
      <c r="J8" s="266">
        <f t="shared" si="4"/>
        <v>1.46</v>
      </c>
      <c r="K8" s="265">
        <f t="shared" si="5"/>
        <v>0.324</v>
      </c>
      <c r="L8" s="265">
        <f t="shared" si="6"/>
        <v>0.348</v>
      </c>
      <c r="M8" s="265">
        <f t="shared" si="7"/>
        <v>0.218</v>
      </c>
      <c r="N8" s="270">
        <f t="shared" si="8"/>
        <v>0.506</v>
      </c>
      <c r="O8" s="1"/>
      <c r="P8" s="1"/>
    </row>
    <row r="9" spans="2:16" ht="18.75" customHeight="1" thickBot="1">
      <c r="B9" s="271" t="s">
        <v>152</v>
      </c>
      <c r="C9" s="272">
        <v>3</v>
      </c>
      <c r="D9" s="261">
        <f t="shared" si="9"/>
        <v>12</v>
      </c>
      <c r="E9" s="261">
        <f t="shared" si="10"/>
        <v>15</v>
      </c>
      <c r="F9" s="262">
        <f t="shared" si="0"/>
        <v>22.5</v>
      </c>
      <c r="G9" s="263">
        <f t="shared" si="1"/>
        <v>0.4575</v>
      </c>
      <c r="H9" s="264">
        <f t="shared" si="2"/>
        <v>0.09</v>
      </c>
      <c r="I9" s="265">
        <f t="shared" si="3"/>
        <v>0.0177</v>
      </c>
      <c r="J9" s="266">
        <f t="shared" si="4"/>
        <v>2.19</v>
      </c>
      <c r="K9" s="265">
        <f t="shared" si="5"/>
        <v>0.48599999999999993</v>
      </c>
      <c r="L9" s="265">
        <f t="shared" si="6"/>
        <v>0.5219999999999999</v>
      </c>
      <c r="M9" s="265">
        <f t="shared" si="7"/>
        <v>0.327</v>
      </c>
      <c r="N9" s="270">
        <f t="shared" si="8"/>
        <v>0.759</v>
      </c>
      <c r="O9" s="1"/>
      <c r="P9" s="1"/>
    </row>
    <row r="10" spans="2:16" ht="18.75" customHeight="1" thickBot="1">
      <c r="B10" s="268"/>
      <c r="C10" s="269">
        <v>4</v>
      </c>
      <c r="D10" s="261">
        <f t="shared" si="9"/>
        <v>16</v>
      </c>
      <c r="E10" s="261">
        <f t="shared" si="10"/>
        <v>20</v>
      </c>
      <c r="F10" s="262">
        <f t="shared" si="0"/>
        <v>30</v>
      </c>
      <c r="G10" s="263">
        <f t="shared" si="1"/>
        <v>0.61</v>
      </c>
      <c r="H10" s="264">
        <f t="shared" si="2"/>
        <v>0.12</v>
      </c>
      <c r="I10" s="265">
        <f t="shared" si="3"/>
        <v>0.0236</v>
      </c>
      <c r="J10" s="266">
        <f t="shared" si="4"/>
        <v>2.92</v>
      </c>
      <c r="K10" s="265">
        <f t="shared" si="5"/>
        <v>0.648</v>
      </c>
      <c r="L10" s="265">
        <f t="shared" si="6"/>
        <v>0.696</v>
      </c>
      <c r="M10" s="265">
        <f t="shared" si="7"/>
        <v>0.436</v>
      </c>
      <c r="N10" s="270">
        <f t="shared" si="8"/>
        <v>1.012</v>
      </c>
      <c r="O10" s="1"/>
      <c r="P10" s="1"/>
    </row>
    <row r="11" spans="2:16" ht="18.75" customHeight="1" thickBot="1">
      <c r="B11" s="271"/>
      <c r="C11" s="272">
        <v>5</v>
      </c>
      <c r="D11" s="261">
        <f t="shared" si="9"/>
        <v>20</v>
      </c>
      <c r="E11" s="261">
        <f t="shared" si="10"/>
        <v>25</v>
      </c>
      <c r="F11" s="262">
        <f t="shared" si="0"/>
        <v>37.5</v>
      </c>
      <c r="G11" s="263">
        <f t="shared" si="1"/>
        <v>0.7625</v>
      </c>
      <c r="H11" s="264">
        <f t="shared" si="2"/>
        <v>0.15</v>
      </c>
      <c r="I11" s="265">
        <f t="shared" si="3"/>
        <v>0.0295</v>
      </c>
      <c r="J11" s="266">
        <f t="shared" si="4"/>
        <v>3.65</v>
      </c>
      <c r="K11" s="265">
        <f t="shared" si="5"/>
        <v>0.81</v>
      </c>
      <c r="L11" s="265">
        <f t="shared" si="6"/>
        <v>0.87</v>
      </c>
      <c r="M11" s="265">
        <f t="shared" si="7"/>
        <v>0.545</v>
      </c>
      <c r="N11" s="270">
        <f t="shared" si="8"/>
        <v>1.265</v>
      </c>
      <c r="O11" s="1"/>
      <c r="P11" s="1"/>
    </row>
    <row r="12" spans="2:16" ht="18.75" customHeight="1" thickBot="1">
      <c r="B12" s="268" t="s">
        <v>153</v>
      </c>
      <c r="C12" s="269">
        <v>6</v>
      </c>
      <c r="D12" s="261">
        <f t="shared" si="9"/>
        <v>24</v>
      </c>
      <c r="E12" s="261">
        <f t="shared" si="10"/>
        <v>30</v>
      </c>
      <c r="F12" s="262">
        <f t="shared" si="0"/>
        <v>45</v>
      </c>
      <c r="G12" s="263">
        <f t="shared" si="1"/>
        <v>0.915</v>
      </c>
      <c r="H12" s="264">
        <f t="shared" si="2"/>
        <v>0.18</v>
      </c>
      <c r="I12" s="265">
        <f t="shared" si="3"/>
        <v>0.0354</v>
      </c>
      <c r="J12" s="266">
        <f t="shared" si="4"/>
        <v>4.38</v>
      </c>
      <c r="K12" s="265">
        <f t="shared" si="5"/>
        <v>0.9719999999999999</v>
      </c>
      <c r="L12" s="265">
        <f t="shared" si="6"/>
        <v>1.0439999999999998</v>
      </c>
      <c r="M12" s="265">
        <f t="shared" si="7"/>
        <v>0.654</v>
      </c>
      <c r="N12" s="270">
        <f t="shared" si="8"/>
        <v>1.518</v>
      </c>
      <c r="O12" s="1"/>
      <c r="P12" s="1"/>
    </row>
    <row r="13" spans="2:16" ht="18.75" customHeight="1" thickBot="1">
      <c r="B13" s="271"/>
      <c r="C13" s="272">
        <v>7</v>
      </c>
      <c r="D13" s="261">
        <f t="shared" si="9"/>
        <v>28</v>
      </c>
      <c r="E13" s="261">
        <f t="shared" si="10"/>
        <v>35</v>
      </c>
      <c r="F13" s="262">
        <f t="shared" si="0"/>
        <v>52.5</v>
      </c>
      <c r="G13" s="263">
        <f t="shared" si="1"/>
        <v>1.0675</v>
      </c>
      <c r="H13" s="264">
        <f t="shared" si="2"/>
        <v>0.21</v>
      </c>
      <c r="I13" s="265">
        <f t="shared" si="3"/>
        <v>0.041299999999999996</v>
      </c>
      <c r="J13" s="266">
        <f t="shared" si="4"/>
        <v>5.11</v>
      </c>
      <c r="K13" s="265">
        <f t="shared" si="5"/>
        <v>1.134</v>
      </c>
      <c r="L13" s="265">
        <f t="shared" si="6"/>
        <v>1.2179999999999997</v>
      </c>
      <c r="M13" s="265">
        <f t="shared" si="7"/>
        <v>0.763</v>
      </c>
      <c r="N13" s="270">
        <f t="shared" si="8"/>
        <v>1.771</v>
      </c>
      <c r="O13" s="1"/>
      <c r="P13" s="1"/>
    </row>
    <row r="14" spans="2:16" ht="18.75" customHeight="1" thickBot="1">
      <c r="B14" s="268"/>
      <c r="C14" s="269">
        <v>8</v>
      </c>
      <c r="D14" s="261">
        <f t="shared" si="9"/>
        <v>32</v>
      </c>
      <c r="E14" s="261">
        <f t="shared" si="10"/>
        <v>40</v>
      </c>
      <c r="F14" s="262">
        <f t="shared" si="0"/>
        <v>60</v>
      </c>
      <c r="G14" s="263">
        <f t="shared" si="1"/>
        <v>1.22</v>
      </c>
      <c r="H14" s="264">
        <f t="shared" si="2"/>
        <v>0.24</v>
      </c>
      <c r="I14" s="265">
        <f t="shared" si="3"/>
        <v>0.0472</v>
      </c>
      <c r="J14" s="266">
        <f t="shared" si="4"/>
        <v>5.84</v>
      </c>
      <c r="K14" s="265">
        <f t="shared" si="5"/>
        <v>1.296</v>
      </c>
      <c r="L14" s="265">
        <f t="shared" si="6"/>
        <v>1.392</v>
      </c>
      <c r="M14" s="265">
        <f t="shared" si="7"/>
        <v>0.872</v>
      </c>
      <c r="N14" s="270">
        <f t="shared" si="8"/>
        <v>2.024</v>
      </c>
      <c r="O14" s="1"/>
      <c r="P14" s="1"/>
    </row>
    <row r="15" spans="2:16" ht="18.75" customHeight="1" thickBot="1">
      <c r="B15" s="271"/>
      <c r="C15" s="272">
        <v>9</v>
      </c>
      <c r="D15" s="261">
        <f t="shared" si="9"/>
        <v>36</v>
      </c>
      <c r="E15" s="261">
        <f t="shared" si="10"/>
        <v>45</v>
      </c>
      <c r="F15" s="262">
        <f t="shared" si="0"/>
        <v>67.5</v>
      </c>
      <c r="G15" s="263">
        <f t="shared" si="1"/>
        <v>1.3725</v>
      </c>
      <c r="H15" s="264">
        <f t="shared" si="2"/>
        <v>0.27</v>
      </c>
      <c r="I15" s="265">
        <f t="shared" si="3"/>
        <v>0.053099999999999994</v>
      </c>
      <c r="J15" s="266">
        <f t="shared" si="4"/>
        <v>6.57</v>
      </c>
      <c r="K15" s="265">
        <f t="shared" si="5"/>
        <v>1.4579999999999997</v>
      </c>
      <c r="L15" s="265">
        <f t="shared" si="6"/>
        <v>1.5659999999999998</v>
      </c>
      <c r="M15" s="265">
        <f t="shared" si="7"/>
        <v>0.9810000000000001</v>
      </c>
      <c r="N15" s="270">
        <f t="shared" si="8"/>
        <v>2.277</v>
      </c>
      <c r="O15" s="1"/>
      <c r="P15" s="1"/>
    </row>
    <row r="16" spans="2:16" ht="18.75" customHeight="1" thickBot="1">
      <c r="B16" s="268" t="s">
        <v>154</v>
      </c>
      <c r="C16" s="269">
        <v>10</v>
      </c>
      <c r="D16" s="261">
        <f t="shared" si="9"/>
        <v>40</v>
      </c>
      <c r="E16" s="261">
        <f t="shared" si="10"/>
        <v>50</v>
      </c>
      <c r="F16" s="262">
        <f t="shared" si="0"/>
        <v>75</v>
      </c>
      <c r="G16" s="263">
        <f t="shared" si="1"/>
        <v>1.525</v>
      </c>
      <c r="H16" s="264">
        <f t="shared" si="2"/>
        <v>0.3</v>
      </c>
      <c r="I16" s="265">
        <f t="shared" si="3"/>
        <v>0.059</v>
      </c>
      <c r="J16" s="266">
        <f t="shared" si="4"/>
        <v>7.3</v>
      </c>
      <c r="K16" s="265">
        <f t="shared" si="5"/>
        <v>1.62</v>
      </c>
      <c r="L16" s="265">
        <f t="shared" si="6"/>
        <v>1.74</v>
      </c>
      <c r="M16" s="265">
        <f t="shared" si="7"/>
        <v>1.09</v>
      </c>
      <c r="N16" s="270">
        <f t="shared" si="8"/>
        <v>2.53</v>
      </c>
      <c r="O16" s="1"/>
      <c r="P16" s="1"/>
    </row>
    <row r="17" spans="2:16" ht="18.75" customHeight="1" thickBot="1">
      <c r="B17" s="271"/>
      <c r="C17" s="272">
        <v>11</v>
      </c>
      <c r="D17" s="261">
        <f t="shared" si="9"/>
        <v>44</v>
      </c>
      <c r="E17" s="261">
        <f t="shared" si="10"/>
        <v>55</v>
      </c>
      <c r="F17" s="262">
        <f t="shared" si="0"/>
        <v>82.5</v>
      </c>
      <c r="G17" s="263">
        <f t="shared" si="1"/>
        <v>1.6775</v>
      </c>
      <c r="H17" s="264">
        <f t="shared" si="2"/>
        <v>0.33</v>
      </c>
      <c r="I17" s="265">
        <f t="shared" si="3"/>
        <v>0.0649</v>
      </c>
      <c r="J17" s="266">
        <f t="shared" si="4"/>
        <v>8.03</v>
      </c>
      <c r="K17" s="265">
        <f t="shared" si="5"/>
        <v>1.7819999999999998</v>
      </c>
      <c r="L17" s="265">
        <f t="shared" si="6"/>
        <v>1.9139999999999997</v>
      </c>
      <c r="M17" s="265">
        <f t="shared" si="7"/>
        <v>1.199</v>
      </c>
      <c r="N17" s="270">
        <f t="shared" si="8"/>
        <v>2.783</v>
      </c>
      <c r="O17" s="1"/>
      <c r="P17" s="1"/>
    </row>
    <row r="18" spans="2:16" ht="18.75" customHeight="1" thickBot="1">
      <c r="B18" s="268"/>
      <c r="C18" s="269">
        <v>12</v>
      </c>
      <c r="D18" s="261">
        <f t="shared" si="9"/>
        <v>48</v>
      </c>
      <c r="E18" s="261">
        <f t="shared" si="10"/>
        <v>60</v>
      </c>
      <c r="F18" s="262">
        <f t="shared" si="0"/>
        <v>90</v>
      </c>
      <c r="G18" s="263">
        <f t="shared" si="1"/>
        <v>1.83</v>
      </c>
      <c r="H18" s="264">
        <f t="shared" si="2"/>
        <v>0.36</v>
      </c>
      <c r="I18" s="265">
        <f t="shared" si="3"/>
        <v>0.0708</v>
      </c>
      <c r="J18" s="266">
        <f t="shared" si="4"/>
        <v>8.76</v>
      </c>
      <c r="K18" s="265">
        <f t="shared" si="5"/>
        <v>1.9439999999999997</v>
      </c>
      <c r="L18" s="265">
        <f t="shared" si="6"/>
        <v>2.0879999999999996</v>
      </c>
      <c r="M18" s="265">
        <f t="shared" si="7"/>
        <v>1.308</v>
      </c>
      <c r="N18" s="270">
        <f t="shared" si="8"/>
        <v>3.036</v>
      </c>
      <c r="O18" s="1"/>
      <c r="P18" s="1"/>
    </row>
    <row r="19" spans="2:16" ht="18.75" customHeight="1" thickBot="1">
      <c r="B19" s="271" t="s">
        <v>155</v>
      </c>
      <c r="C19" s="272">
        <v>13</v>
      </c>
      <c r="D19" s="261">
        <f t="shared" si="9"/>
        <v>52</v>
      </c>
      <c r="E19" s="261">
        <f t="shared" si="10"/>
        <v>65</v>
      </c>
      <c r="F19" s="262">
        <f t="shared" si="0"/>
        <v>97.5</v>
      </c>
      <c r="G19" s="263">
        <f t="shared" si="1"/>
        <v>1.9825</v>
      </c>
      <c r="H19" s="264">
        <f t="shared" si="2"/>
        <v>0.39</v>
      </c>
      <c r="I19" s="265">
        <f t="shared" si="3"/>
        <v>0.0767</v>
      </c>
      <c r="J19" s="266">
        <f t="shared" si="4"/>
        <v>9.49</v>
      </c>
      <c r="K19" s="265">
        <f t="shared" si="5"/>
        <v>2.106</v>
      </c>
      <c r="L19" s="265">
        <f t="shared" si="6"/>
        <v>2.262</v>
      </c>
      <c r="M19" s="265">
        <f t="shared" si="7"/>
        <v>1.4170000000000003</v>
      </c>
      <c r="N19" s="270">
        <f t="shared" si="8"/>
        <v>3.289</v>
      </c>
      <c r="O19" s="1"/>
      <c r="P19" s="1"/>
    </row>
    <row r="20" spans="2:16" ht="18.75" customHeight="1" thickBot="1">
      <c r="B20" s="268"/>
      <c r="C20" s="269">
        <v>14</v>
      </c>
      <c r="D20" s="261">
        <f t="shared" si="9"/>
        <v>56</v>
      </c>
      <c r="E20" s="261">
        <f t="shared" si="10"/>
        <v>70</v>
      </c>
      <c r="F20" s="262">
        <f t="shared" si="0"/>
        <v>105</v>
      </c>
      <c r="G20" s="263">
        <f t="shared" si="1"/>
        <v>2.135</v>
      </c>
      <c r="H20" s="264">
        <f t="shared" si="2"/>
        <v>0.42</v>
      </c>
      <c r="I20" s="265">
        <f t="shared" si="3"/>
        <v>0.08259999999999999</v>
      </c>
      <c r="J20" s="266">
        <f t="shared" si="4"/>
        <v>10.22</v>
      </c>
      <c r="K20" s="265">
        <f t="shared" si="5"/>
        <v>2.268</v>
      </c>
      <c r="L20" s="265">
        <f t="shared" si="6"/>
        <v>2.4359999999999995</v>
      </c>
      <c r="M20" s="265">
        <f t="shared" si="7"/>
        <v>1.526</v>
      </c>
      <c r="N20" s="270">
        <f t="shared" si="8"/>
        <v>3.542</v>
      </c>
      <c r="O20" s="1"/>
      <c r="P20" s="1"/>
    </row>
    <row r="21" spans="2:16" ht="18.75" customHeight="1" thickBot="1">
      <c r="B21" s="271"/>
      <c r="C21" s="272">
        <v>15</v>
      </c>
      <c r="D21" s="261">
        <f t="shared" si="9"/>
        <v>60</v>
      </c>
      <c r="E21" s="261">
        <f t="shared" si="10"/>
        <v>75</v>
      </c>
      <c r="F21" s="262">
        <f t="shared" si="0"/>
        <v>112.5</v>
      </c>
      <c r="G21" s="263">
        <f t="shared" si="1"/>
        <v>2.2875</v>
      </c>
      <c r="H21" s="264">
        <f t="shared" si="2"/>
        <v>0.45</v>
      </c>
      <c r="I21" s="265">
        <f t="shared" si="3"/>
        <v>0.0885</v>
      </c>
      <c r="J21" s="266">
        <f t="shared" si="4"/>
        <v>10.95</v>
      </c>
      <c r="K21" s="265">
        <f t="shared" si="5"/>
        <v>2.43</v>
      </c>
      <c r="L21" s="265">
        <f t="shared" si="6"/>
        <v>2.61</v>
      </c>
      <c r="M21" s="265">
        <f t="shared" si="7"/>
        <v>1.635</v>
      </c>
      <c r="N21" s="270">
        <f t="shared" si="8"/>
        <v>3.795</v>
      </c>
      <c r="O21" s="1"/>
      <c r="P21" s="1"/>
    </row>
    <row r="22" spans="2:16" ht="18.75" customHeight="1" thickBot="1">
      <c r="B22" s="268" t="s">
        <v>156</v>
      </c>
      <c r="C22" s="269">
        <v>16</v>
      </c>
      <c r="D22" s="261">
        <f t="shared" si="9"/>
        <v>64</v>
      </c>
      <c r="E22" s="261">
        <f t="shared" si="10"/>
        <v>80</v>
      </c>
      <c r="F22" s="262">
        <f t="shared" si="0"/>
        <v>120</v>
      </c>
      <c r="G22" s="263">
        <f t="shared" si="1"/>
        <v>2.44</v>
      </c>
      <c r="H22" s="264">
        <f t="shared" si="2"/>
        <v>0.48</v>
      </c>
      <c r="I22" s="265">
        <f t="shared" si="3"/>
        <v>0.0944</v>
      </c>
      <c r="J22" s="266">
        <f t="shared" si="4"/>
        <v>11.68</v>
      </c>
      <c r="K22" s="265">
        <f t="shared" si="5"/>
        <v>2.592</v>
      </c>
      <c r="L22" s="265">
        <f t="shared" si="6"/>
        <v>2.784</v>
      </c>
      <c r="M22" s="265">
        <f t="shared" si="7"/>
        <v>1.744</v>
      </c>
      <c r="N22" s="270">
        <f t="shared" si="8"/>
        <v>4.048</v>
      </c>
      <c r="O22" s="1"/>
      <c r="P22" s="1"/>
    </row>
    <row r="23" spans="2:16" ht="18.75" customHeight="1" thickBot="1">
      <c r="B23" s="271"/>
      <c r="C23" s="272">
        <v>17</v>
      </c>
      <c r="D23" s="261">
        <f t="shared" si="9"/>
        <v>68</v>
      </c>
      <c r="E23" s="261">
        <f t="shared" si="10"/>
        <v>85</v>
      </c>
      <c r="F23" s="262">
        <f t="shared" si="0"/>
        <v>127.5</v>
      </c>
      <c r="G23" s="263">
        <f t="shared" si="1"/>
        <v>2.5925</v>
      </c>
      <c r="H23" s="264">
        <f t="shared" si="2"/>
        <v>0.51</v>
      </c>
      <c r="I23" s="265">
        <f t="shared" si="3"/>
        <v>0.1003</v>
      </c>
      <c r="J23" s="266">
        <f t="shared" si="4"/>
        <v>12.41</v>
      </c>
      <c r="K23" s="265">
        <f t="shared" si="5"/>
        <v>2.7539999999999996</v>
      </c>
      <c r="L23" s="265">
        <f t="shared" si="6"/>
        <v>2.9579999999999997</v>
      </c>
      <c r="M23" s="265">
        <f t="shared" si="7"/>
        <v>1.8530000000000002</v>
      </c>
      <c r="N23" s="270">
        <f t="shared" si="8"/>
        <v>4.301</v>
      </c>
      <c r="O23" s="1"/>
      <c r="P23" s="1"/>
    </row>
    <row r="24" spans="2:16" ht="18.75" customHeight="1" thickBot="1">
      <c r="B24" s="268"/>
      <c r="C24" s="269">
        <v>18</v>
      </c>
      <c r="D24" s="261">
        <f t="shared" si="9"/>
        <v>72</v>
      </c>
      <c r="E24" s="261">
        <f t="shared" si="10"/>
        <v>90</v>
      </c>
      <c r="F24" s="262">
        <f t="shared" si="0"/>
        <v>135</v>
      </c>
      <c r="G24" s="263">
        <f t="shared" si="1"/>
        <v>2.745</v>
      </c>
      <c r="H24" s="264">
        <f t="shared" si="2"/>
        <v>0.54</v>
      </c>
      <c r="I24" s="265">
        <f t="shared" si="3"/>
        <v>0.10619999999999999</v>
      </c>
      <c r="J24" s="266">
        <f t="shared" si="4"/>
        <v>13.14</v>
      </c>
      <c r="K24" s="265">
        <f t="shared" si="5"/>
        <v>2.9159999999999995</v>
      </c>
      <c r="L24" s="265">
        <f t="shared" si="6"/>
        <v>3.1319999999999997</v>
      </c>
      <c r="M24" s="265">
        <f t="shared" si="7"/>
        <v>1.9620000000000002</v>
      </c>
      <c r="N24" s="270">
        <f t="shared" si="8"/>
        <v>4.554</v>
      </c>
      <c r="O24" s="1"/>
      <c r="P24" s="1"/>
    </row>
    <row r="25" spans="2:16" ht="18.75" customHeight="1" thickBot="1">
      <c r="B25" s="273"/>
      <c r="C25" s="272">
        <v>19</v>
      </c>
      <c r="D25" s="261">
        <f t="shared" si="9"/>
        <v>76</v>
      </c>
      <c r="E25" s="261">
        <f t="shared" si="10"/>
        <v>95</v>
      </c>
      <c r="F25" s="262">
        <f t="shared" si="0"/>
        <v>142.5</v>
      </c>
      <c r="G25" s="263">
        <f t="shared" si="1"/>
        <v>2.8975</v>
      </c>
      <c r="H25" s="264">
        <f t="shared" si="2"/>
        <v>0.57</v>
      </c>
      <c r="I25" s="265">
        <f t="shared" si="3"/>
        <v>0.11209999999999999</v>
      </c>
      <c r="J25" s="266">
        <f t="shared" si="4"/>
        <v>13.87</v>
      </c>
      <c r="K25" s="265">
        <f t="shared" si="5"/>
        <v>3.0780000000000003</v>
      </c>
      <c r="L25" s="265">
        <f t="shared" si="6"/>
        <v>3.3059999999999996</v>
      </c>
      <c r="M25" s="265">
        <f t="shared" si="7"/>
        <v>2.0709999999999997</v>
      </c>
      <c r="N25" s="270">
        <f t="shared" si="8"/>
        <v>4.8069999999999995</v>
      </c>
      <c r="O25" s="1"/>
      <c r="P25" s="1"/>
    </row>
    <row r="26" spans="2:16" ht="18.75" customHeight="1" thickBot="1">
      <c r="B26" s="312" t="s">
        <v>215</v>
      </c>
      <c r="C26" s="313">
        <v>20</v>
      </c>
      <c r="D26" s="314">
        <f t="shared" si="9"/>
        <v>80</v>
      </c>
      <c r="E26" s="314">
        <f t="shared" si="10"/>
        <v>100</v>
      </c>
      <c r="F26" s="315">
        <f t="shared" si="0"/>
        <v>150</v>
      </c>
      <c r="G26" s="316">
        <f t="shared" si="1"/>
        <v>3.05</v>
      </c>
      <c r="H26" s="317">
        <f t="shared" si="2"/>
        <v>0.6</v>
      </c>
      <c r="I26" s="318">
        <f t="shared" si="3"/>
        <v>0.118</v>
      </c>
      <c r="J26" s="318">
        <f t="shared" si="4"/>
        <v>14.6</v>
      </c>
      <c r="K26" s="318">
        <f t="shared" si="5"/>
        <v>3.24</v>
      </c>
      <c r="L26" s="318">
        <f t="shared" si="6"/>
        <v>3.48</v>
      </c>
      <c r="M26" s="318">
        <f t="shared" si="7"/>
        <v>2.18</v>
      </c>
      <c r="N26" s="316">
        <f t="shared" si="8"/>
        <v>5.06</v>
      </c>
      <c r="O26" s="1"/>
      <c r="P26" s="1"/>
    </row>
    <row r="27" spans="2:16" ht="18.75" customHeight="1" thickBot="1">
      <c r="B27" s="268" t="s">
        <v>216</v>
      </c>
      <c r="C27" s="269">
        <v>40</v>
      </c>
      <c r="D27" s="261">
        <f t="shared" si="9"/>
        <v>160</v>
      </c>
      <c r="E27" s="261">
        <f t="shared" si="10"/>
        <v>200</v>
      </c>
      <c r="F27" s="262">
        <f t="shared" si="0"/>
        <v>300</v>
      </c>
      <c r="G27" s="263">
        <f t="shared" si="1"/>
        <v>6.1</v>
      </c>
      <c r="H27" s="264">
        <f t="shared" si="2"/>
        <v>1.2</v>
      </c>
      <c r="I27" s="265">
        <f t="shared" si="3"/>
        <v>0.236</v>
      </c>
      <c r="J27" s="266">
        <f t="shared" si="4"/>
        <v>29.2</v>
      </c>
      <c r="K27" s="265">
        <f t="shared" si="5"/>
        <v>6.48</v>
      </c>
      <c r="L27" s="265">
        <f t="shared" si="6"/>
        <v>6.96</v>
      </c>
      <c r="M27" s="265">
        <f t="shared" si="7"/>
        <v>4.36</v>
      </c>
      <c r="N27" s="270">
        <f t="shared" si="8"/>
        <v>10.12</v>
      </c>
      <c r="O27" s="1"/>
      <c r="P27" s="1"/>
    </row>
    <row r="28" spans="2:16" ht="18.75" customHeight="1" thickBot="1">
      <c r="B28" s="273" t="s">
        <v>217</v>
      </c>
      <c r="C28" s="274">
        <v>60</v>
      </c>
      <c r="D28" s="261">
        <f t="shared" si="9"/>
        <v>240</v>
      </c>
      <c r="E28" s="261">
        <f t="shared" si="10"/>
        <v>300</v>
      </c>
      <c r="F28" s="262">
        <f t="shared" si="0"/>
        <v>450</v>
      </c>
      <c r="G28" s="263">
        <f t="shared" si="1"/>
        <v>9.15</v>
      </c>
      <c r="H28" s="264">
        <f t="shared" si="2"/>
        <v>1.8</v>
      </c>
      <c r="I28" s="265">
        <f t="shared" si="3"/>
        <v>0.354</v>
      </c>
      <c r="J28" s="266">
        <f t="shared" si="4"/>
        <v>43.8</v>
      </c>
      <c r="K28" s="265">
        <f t="shared" si="5"/>
        <v>9.72</v>
      </c>
      <c r="L28" s="265">
        <f t="shared" si="6"/>
        <v>10.44</v>
      </c>
      <c r="M28" s="265">
        <f t="shared" si="7"/>
        <v>6.54</v>
      </c>
      <c r="N28" s="270">
        <f t="shared" si="8"/>
        <v>15.18</v>
      </c>
      <c r="O28" s="1"/>
      <c r="P28" s="1"/>
    </row>
    <row r="29" spans="2:16" ht="18.75" customHeight="1" thickBot="1">
      <c r="B29" s="271" t="s">
        <v>218</v>
      </c>
      <c r="C29" s="272">
        <v>80</v>
      </c>
      <c r="D29" s="261">
        <f t="shared" si="9"/>
        <v>320</v>
      </c>
      <c r="E29" s="261">
        <f t="shared" si="10"/>
        <v>400</v>
      </c>
      <c r="F29" s="262">
        <f>(750*C29)/100</f>
        <v>600</v>
      </c>
      <c r="G29" s="263">
        <f>(15.25*C29)/100</f>
        <v>12.2</v>
      </c>
      <c r="H29" s="264">
        <f>(3*C29)/100</f>
        <v>2.4</v>
      </c>
      <c r="I29" s="265">
        <f>(0.59*C29)/100</f>
        <v>0.472</v>
      </c>
      <c r="J29" s="266">
        <f>(73*C29)/100</f>
        <v>58.4</v>
      </c>
      <c r="K29" s="265">
        <f>(16.2*C29)/100</f>
        <v>12.96</v>
      </c>
      <c r="L29" s="265">
        <f>(17.4*C29)/100</f>
        <v>13.92</v>
      </c>
      <c r="M29" s="265">
        <f>(10.9*C29)/100</f>
        <v>8.72</v>
      </c>
      <c r="N29" s="270">
        <f>(25.3*C29)/100</f>
        <v>20.24</v>
      </c>
      <c r="O29" s="1"/>
      <c r="P29" s="1"/>
    </row>
    <row r="30" spans="2:14" ht="18.75" customHeight="1" thickBot="1">
      <c r="B30" s="260" t="s">
        <v>221</v>
      </c>
      <c r="C30" s="261">
        <v>100</v>
      </c>
      <c r="D30" s="261">
        <f t="shared" si="9"/>
        <v>400</v>
      </c>
      <c r="E30" s="261">
        <f t="shared" si="10"/>
        <v>500</v>
      </c>
      <c r="F30" s="262">
        <f>(750*C30)/100</f>
        <v>750</v>
      </c>
      <c r="G30" s="263">
        <f>(15.25*C30)/100</f>
        <v>15.25</v>
      </c>
      <c r="H30" s="264">
        <f>(3*C30)/100</f>
        <v>3</v>
      </c>
      <c r="I30" s="265">
        <f>(0.59*C30)/100</f>
        <v>0.59</v>
      </c>
      <c r="J30" s="266">
        <f>(73*C30)/100</f>
        <v>73</v>
      </c>
      <c r="K30" s="265">
        <f>(16.2*C30)/100</f>
        <v>16.2</v>
      </c>
      <c r="L30" s="265">
        <f>(17.4*C30)/100</f>
        <v>17.4</v>
      </c>
      <c r="M30" s="265">
        <f>(10.9*C30)/100</f>
        <v>10.9</v>
      </c>
      <c r="N30" s="270">
        <f>(25.3*C30)/100</f>
        <v>25.3</v>
      </c>
    </row>
    <row r="31" spans="2:14" ht="13.5" thickBot="1">
      <c r="B31" s="368" t="s">
        <v>213</v>
      </c>
      <c r="C31" s="369">
        <v>200</v>
      </c>
      <c r="D31" s="369">
        <f t="shared" si="9"/>
        <v>800</v>
      </c>
      <c r="E31" s="369">
        <f t="shared" si="10"/>
        <v>1000</v>
      </c>
      <c r="F31" s="370">
        <f>(750*C31)/100</f>
        <v>1500</v>
      </c>
      <c r="G31" s="371">
        <f>(15.25*C31)/100</f>
        <v>30.5</v>
      </c>
      <c r="H31" s="372">
        <f>(3*C31)/100</f>
        <v>6</v>
      </c>
      <c r="I31" s="373">
        <f>(0.59*C31)/100</f>
        <v>1.18</v>
      </c>
      <c r="J31" s="374">
        <f>(73*C31)/100</f>
        <v>146</v>
      </c>
      <c r="K31" s="373">
        <f>(16.2*C31)/100</f>
        <v>32.4</v>
      </c>
      <c r="L31" s="373">
        <f>(17.4*C31)/100</f>
        <v>34.8</v>
      </c>
      <c r="M31" s="373">
        <f>(10.9*C31)/100</f>
        <v>21.8</v>
      </c>
      <c r="N31" s="375">
        <f>(25.3*C31)/100</f>
        <v>50.6</v>
      </c>
    </row>
    <row r="32" spans="3:8" ht="12.75">
      <c r="C32" s="275"/>
      <c r="D32" s="275"/>
      <c r="E32" s="275"/>
      <c r="F32" s="275"/>
      <c r="H32" s="275"/>
    </row>
    <row r="33" spans="3:8" ht="12.75">
      <c r="C33" s="275"/>
      <c r="D33" s="275"/>
      <c r="E33" s="275"/>
      <c r="F33" s="275"/>
      <c r="H33" s="275"/>
    </row>
    <row r="34" spans="3:8" ht="12.75">
      <c r="C34" s="275"/>
      <c r="D34" s="275"/>
      <c r="E34" s="275"/>
      <c r="F34" s="275"/>
      <c r="H34" s="275"/>
    </row>
    <row r="35" spans="3:8" ht="12.75">
      <c r="C35" s="275"/>
      <c r="D35" s="275"/>
      <c r="E35" s="275"/>
      <c r="F35" s="275"/>
      <c r="H35" s="275"/>
    </row>
    <row r="36" spans="3:8" ht="12.75">
      <c r="C36" s="275"/>
      <c r="D36" s="275"/>
      <c r="E36" s="275"/>
      <c r="F36" s="275"/>
      <c r="H36" s="275"/>
    </row>
    <row r="37" spans="3:8" ht="12.75">
      <c r="C37" s="275"/>
      <c r="D37" s="275"/>
      <c r="E37" s="275"/>
      <c r="F37" s="275"/>
      <c r="H37" s="275"/>
    </row>
    <row r="38" spans="3:8" ht="12.75">
      <c r="C38" s="275"/>
      <c r="D38" s="275"/>
      <c r="E38" s="275"/>
      <c r="F38" s="275"/>
      <c r="H38" s="275"/>
    </row>
    <row r="39" spans="3:8" ht="12.75">
      <c r="C39" s="275"/>
      <c r="D39" s="275"/>
      <c r="E39" s="275"/>
      <c r="F39" s="275"/>
      <c r="H39" s="275"/>
    </row>
    <row r="40" spans="3:8" ht="12.75">
      <c r="C40" s="275"/>
      <c r="D40" s="275"/>
      <c r="E40" s="275"/>
      <c r="F40" s="275"/>
      <c r="H40" s="275"/>
    </row>
    <row r="41" spans="3:8" ht="12.75">
      <c r="C41" s="275"/>
      <c r="D41" s="275"/>
      <c r="E41" s="275"/>
      <c r="F41" s="275"/>
      <c r="H41" s="275"/>
    </row>
    <row r="42" spans="3:8" ht="12.75">
      <c r="C42" s="275"/>
      <c r="D42" s="275"/>
      <c r="E42" s="275"/>
      <c r="F42" s="275"/>
      <c r="H42" s="275"/>
    </row>
    <row r="43" spans="3:8" ht="12.75">
      <c r="C43" s="275"/>
      <c r="D43" s="275"/>
      <c r="E43" s="275"/>
      <c r="F43" s="275"/>
      <c r="H43" s="275"/>
    </row>
    <row r="44" spans="3:8" ht="12.75">
      <c r="C44" s="275"/>
      <c r="D44" s="275"/>
      <c r="E44" s="275"/>
      <c r="F44" s="275"/>
      <c r="H44" s="275"/>
    </row>
    <row r="45" spans="3:8" ht="12.75">
      <c r="C45" s="275"/>
      <c r="D45" s="275"/>
      <c r="E45" s="275"/>
      <c r="F45" s="275"/>
      <c r="H45" s="275"/>
    </row>
    <row r="46" spans="3:8" ht="12.75">
      <c r="C46" s="275"/>
      <c r="D46" s="275"/>
      <c r="E46" s="275"/>
      <c r="F46" s="275"/>
      <c r="H46" s="275"/>
    </row>
    <row r="47" spans="3:8" ht="12.75">
      <c r="C47" s="275"/>
      <c r="D47" s="275"/>
      <c r="E47" s="275"/>
      <c r="F47" s="275"/>
      <c r="H47" s="275"/>
    </row>
    <row r="48" spans="3:8" ht="12.75">
      <c r="C48" s="275"/>
      <c r="D48" s="275"/>
      <c r="E48" s="275"/>
      <c r="F48" s="275"/>
      <c r="H48" s="275"/>
    </row>
    <row r="49" spans="3:8" ht="12.75">
      <c r="C49" s="275"/>
      <c r="D49" s="275"/>
      <c r="E49" s="275"/>
      <c r="F49" s="275"/>
      <c r="H49" s="275"/>
    </row>
    <row r="50" spans="3:8" ht="12.75">
      <c r="C50" s="275"/>
      <c r="D50" s="275"/>
      <c r="E50" s="275"/>
      <c r="F50" s="275"/>
      <c r="H50" s="275"/>
    </row>
    <row r="51" spans="3:8" ht="12.75">
      <c r="C51" s="275"/>
      <c r="D51" s="275"/>
      <c r="E51" s="275"/>
      <c r="F51" s="275"/>
      <c r="H51" s="275"/>
    </row>
    <row r="52" spans="3:8" ht="12.75">
      <c r="C52" s="275"/>
      <c r="D52" s="275"/>
      <c r="E52" s="275"/>
      <c r="F52" s="275"/>
      <c r="H52" s="275"/>
    </row>
    <row r="53" spans="3:8" ht="12.75">
      <c r="C53" s="275"/>
      <c r="D53" s="275"/>
      <c r="E53" s="275"/>
      <c r="F53" s="275"/>
      <c r="H53" s="275"/>
    </row>
    <row r="54" spans="3:8" ht="12.75">
      <c r="C54" s="275"/>
      <c r="D54" s="275"/>
      <c r="E54" s="275"/>
      <c r="F54" s="275"/>
      <c r="H54" s="275"/>
    </row>
    <row r="55" spans="3:8" ht="12.75">
      <c r="C55" s="275"/>
      <c r="D55" s="275"/>
      <c r="E55" s="275"/>
      <c r="F55" s="275"/>
      <c r="H55" s="275"/>
    </row>
    <row r="56" spans="3:8" ht="12.75">
      <c r="C56" s="275"/>
      <c r="D56" s="275"/>
      <c r="E56" s="275"/>
      <c r="F56" s="275"/>
      <c r="H56" s="275"/>
    </row>
    <row r="57" spans="3:8" ht="12.75">
      <c r="C57" s="275"/>
      <c r="D57" s="275"/>
      <c r="E57" s="275"/>
      <c r="F57" s="275"/>
      <c r="H57" s="275"/>
    </row>
    <row r="58" spans="3:8" ht="12.75">
      <c r="C58" s="275"/>
      <c r="D58" s="275"/>
      <c r="E58" s="275"/>
      <c r="F58" s="275"/>
      <c r="H58" s="275"/>
    </row>
    <row r="59" spans="3:8" ht="12.75">
      <c r="C59" s="275"/>
      <c r="D59" s="275"/>
      <c r="E59" s="275"/>
      <c r="F59" s="275"/>
      <c r="H59" s="275"/>
    </row>
    <row r="60" spans="3:8" ht="12.75">
      <c r="C60" s="275"/>
      <c r="D60" s="275"/>
      <c r="E60" s="275"/>
      <c r="F60" s="275"/>
      <c r="H60" s="275"/>
    </row>
    <row r="61" spans="3:8" ht="12.75">
      <c r="C61" s="275"/>
      <c r="D61" s="275"/>
      <c r="E61" s="275"/>
      <c r="F61" s="275"/>
      <c r="H61" s="275"/>
    </row>
    <row r="62" spans="3:8" ht="12.75">
      <c r="C62" s="275"/>
      <c r="D62" s="275"/>
      <c r="E62" s="275"/>
      <c r="F62" s="275"/>
      <c r="H62" s="275"/>
    </row>
    <row r="63" spans="3:8" ht="12.75">
      <c r="C63" s="275"/>
      <c r="D63" s="275"/>
      <c r="E63" s="275"/>
      <c r="F63" s="275"/>
      <c r="H63" s="275"/>
    </row>
    <row r="64" spans="3:8" ht="12.75">
      <c r="C64" s="275"/>
      <c r="D64" s="275"/>
      <c r="E64" s="275"/>
      <c r="F64" s="275"/>
      <c r="H64" s="275"/>
    </row>
    <row r="65" spans="3:8" ht="12.75">
      <c r="C65" s="275"/>
      <c r="D65" s="275"/>
      <c r="E65" s="275"/>
      <c r="F65" s="275"/>
      <c r="H65" s="275"/>
    </row>
    <row r="66" spans="3:8" ht="12.75">
      <c r="C66" s="275"/>
      <c r="D66" s="275"/>
      <c r="E66" s="275"/>
      <c r="F66" s="275"/>
      <c r="H66" s="275"/>
    </row>
    <row r="67" spans="3:8" ht="12.75">
      <c r="C67" s="275"/>
      <c r="D67" s="275"/>
      <c r="E67" s="275"/>
      <c r="F67" s="275"/>
      <c r="H67" s="275"/>
    </row>
    <row r="68" spans="3:8" ht="12.75">
      <c r="C68" s="275"/>
      <c r="D68" s="275"/>
      <c r="E68" s="275"/>
      <c r="F68" s="275"/>
      <c r="H68" s="275"/>
    </row>
    <row r="69" spans="3:8" ht="12.75">
      <c r="C69" s="275"/>
      <c r="D69" s="275"/>
      <c r="E69" s="275"/>
      <c r="F69" s="275"/>
      <c r="H69" s="275"/>
    </row>
    <row r="70" spans="3:8" ht="12.75">
      <c r="C70" s="275"/>
      <c r="D70" s="275"/>
      <c r="E70" s="275"/>
      <c r="F70" s="275"/>
      <c r="H70" s="275"/>
    </row>
    <row r="71" spans="3:8" ht="12.75">
      <c r="C71" s="275"/>
      <c r="D71" s="275"/>
      <c r="E71" s="275"/>
      <c r="F71" s="275"/>
      <c r="H71" s="275"/>
    </row>
    <row r="72" spans="3:8" ht="12.75">
      <c r="C72" s="275"/>
      <c r="D72" s="275"/>
      <c r="E72" s="275"/>
      <c r="F72" s="275"/>
      <c r="H72" s="275"/>
    </row>
    <row r="73" spans="3:8" ht="12.75">
      <c r="C73" s="275"/>
      <c r="D73" s="275"/>
      <c r="E73" s="275"/>
      <c r="F73" s="275"/>
      <c r="H73" s="275"/>
    </row>
    <row r="74" spans="3:8" ht="12.75">
      <c r="C74" s="275"/>
      <c r="D74" s="275"/>
      <c r="E74" s="275"/>
      <c r="F74" s="275"/>
      <c r="H74" s="275"/>
    </row>
    <row r="75" spans="3:8" ht="12.75">
      <c r="C75" s="275"/>
      <c r="D75" s="275"/>
      <c r="E75" s="275"/>
      <c r="F75" s="275"/>
      <c r="H75" s="275"/>
    </row>
    <row r="76" spans="3:8" ht="12.75">
      <c r="C76" s="275"/>
      <c r="D76" s="275"/>
      <c r="E76" s="275"/>
      <c r="F76" s="275"/>
      <c r="H76" s="275"/>
    </row>
    <row r="77" spans="3:8" ht="12.75">
      <c r="C77" s="275"/>
      <c r="D77" s="275"/>
      <c r="E77" s="275"/>
      <c r="F77" s="275"/>
      <c r="H77" s="275"/>
    </row>
  </sheetData>
  <sheetProtection password="C6BA" sheet="1" objects="1" scenarios="1" selectLockedCells="1"/>
  <mergeCells count="2">
    <mergeCell ref="H2:I2"/>
    <mergeCell ref="H3:I3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Ligia</dc:creator>
  <cp:keywords/>
  <dc:description/>
  <cp:lastModifiedBy>Ligia</cp:lastModifiedBy>
  <cp:lastPrinted>2011-11-17T03:44:45Z</cp:lastPrinted>
  <dcterms:created xsi:type="dcterms:W3CDTF">2006-04-17T04:39:27Z</dcterms:created>
  <dcterms:modified xsi:type="dcterms:W3CDTF">2011-11-26T04:52:50Z</dcterms:modified>
  <cp:category/>
  <cp:version/>
  <cp:contentType/>
  <cp:contentStatus/>
</cp:coreProperties>
</file>